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firstSheet="1" activeTab="1"/>
  </bookViews>
  <sheets>
    <sheet name="ORÇ-GLOBAL" sheetId="1" state="hidden" r:id="rId1"/>
    <sheet name="CONSOLIDADO" sheetId="2" r:id="rId2"/>
    <sheet name="PLANILHA SERVIÇOS " sheetId="3" r:id="rId3"/>
  </sheets>
  <definedNames>
    <definedName name="_ST16" localSheetId="2">#N/A</definedName>
    <definedName name="_ST16">#N/A</definedName>
    <definedName name="_xlnm.Print_Area" localSheetId="1">'CONSOLIDADO'!$A$1:$N$27</definedName>
    <definedName name="_xlnm.Print_Area" localSheetId="2">'PLANILHA SERVIÇOS '!$A$1:$G$28</definedName>
    <definedName name="_xlnm.Print_Area_0" localSheetId="1">'CONSOLIDADO'!$A$1:$G$14</definedName>
    <definedName name="_xlnm.Print_Area_0" localSheetId="2">'PLANILHA SERVIÇOS '!$A$1:$G$28</definedName>
    <definedName name="AC">#N/A</definedName>
    <definedName name="_xlnm.Print_Area" localSheetId="1">'CONSOLIDADO'!$A$1:$H$23</definedName>
    <definedName name="_xlnm.Print_Area" localSheetId="2">'PLANILHA SERVIÇOS '!$A$1:$E$28</definedName>
    <definedName name="DF">#N/A</definedName>
    <definedName name="Excel_BuiltIn__FilterDatabase_1" localSheetId="2">"#ref!"</definedName>
    <definedName name="Excel_BuiltIn__FilterDatabase_1">"#ref!"</definedName>
    <definedName name="Excel_BuiltIn_Print_Titles_1_1" localSheetId="2">"#ref!"</definedName>
    <definedName name="Excel_BuiltIn_Print_Titles_1_1">"#ref!"</definedName>
    <definedName name="LU">#N/A</definedName>
    <definedName name="RI">#N/A</definedName>
    <definedName name="TR">#N/A</definedName>
  </definedNames>
  <calcPr fullCalcOnLoad="1"/>
</workbook>
</file>

<file path=xl/sharedStrings.xml><?xml version="1.0" encoding="utf-8"?>
<sst xmlns="http://schemas.openxmlformats.org/spreadsheetml/2006/main" count="217" uniqueCount="98">
  <si>
    <t>ORÇAMENTO</t>
  </si>
  <si>
    <t>PROP:  PREFEITURA MUNICIPAL DE PACUJA-CE</t>
  </si>
  <si>
    <t>OBRA: PAVIMENTAÇÃO POLIEDRICA E PONTES DE ACESSO</t>
  </si>
  <si>
    <t>LOCAL: DIVERSAS RUAS -BARRO BRANCO - SEDE</t>
  </si>
  <si>
    <t>DATA: ABRIL/2014</t>
  </si>
  <si>
    <t xml:space="preserve"> 022.1 - DESONERADA – TABELA UNIFICADA SEINFRA</t>
  </si>
  <si>
    <t>PAVIMENTAÇÕES</t>
  </si>
  <si>
    <t>RUAS</t>
  </si>
  <si>
    <t>ITEM</t>
  </si>
  <si>
    <t>COD.</t>
  </si>
  <si>
    <t>DISCRIMINAÇÃO DOS SERVIÇOS</t>
  </si>
  <si>
    <t>UNID</t>
  </si>
  <si>
    <t>QUANT.</t>
  </si>
  <si>
    <t>P.UNIT.</t>
  </si>
  <si>
    <t>P.TOTAL</t>
  </si>
  <si>
    <t>1.0</t>
  </si>
  <si>
    <t>SERVIÇOS  PRELIMINARES</t>
  </si>
  <si>
    <t>1.1</t>
  </si>
  <si>
    <t>C4541</t>
  </si>
  <si>
    <t>PLACA PADRÃO, TIPO BANNER</t>
  </si>
  <si>
    <t>M2</t>
  </si>
  <si>
    <t>1.2</t>
  </si>
  <si>
    <t>C3233</t>
  </si>
  <si>
    <t>REGULARIZAÇÃO DO SUB-LEITO</t>
  </si>
  <si>
    <t>1.3</t>
  </si>
  <si>
    <t>C2873</t>
  </si>
  <si>
    <t>LOCAÇÃO DA OBRA COM AUXÍLIO TOPOGRÁFICO (ÁREA ATÉ 5000 M2)</t>
  </si>
  <si>
    <t>SUB-TOTAL</t>
  </si>
  <si>
    <t>2.0</t>
  </si>
  <si>
    <t>PAVIMENTAÇÃO DO SISTEMA VIÁRIO</t>
  </si>
  <si>
    <t>2.1</t>
  </si>
  <si>
    <t>C2895</t>
  </si>
  <si>
    <t>PAVIMENTAÇÃO EM PEDRA TOSCA C/ REJUNTAMENTO (AGREGADO ADQUIRIDO)</t>
  </si>
  <si>
    <t>3.0</t>
  </si>
  <si>
    <t>DRENAGEM</t>
  </si>
  <si>
    <t>3.1</t>
  </si>
  <si>
    <t>C0367</t>
  </si>
  <si>
    <t>BANQUETA/ MEIO FIO DE CONCRETO PRÉ-MOLDADO (1,00x0,25x0,15m)</t>
  </si>
  <si>
    <t>M</t>
  </si>
  <si>
    <t>4.0</t>
  </si>
  <si>
    <t>SERVIÇOS COMPLEMENTARES</t>
  </si>
  <si>
    <t>4.1</t>
  </si>
  <si>
    <t>C3447</t>
  </si>
  <si>
    <t>LIMPEZA DE PISO EM ÁREA URBANIZADA</t>
  </si>
  <si>
    <t>TOTAL PAVIMENTAÇÕES</t>
  </si>
  <si>
    <t>PONTES DE ACESSO</t>
  </si>
  <si>
    <t>RUA: JOSE RODRIGUES DE CASTRO</t>
  </si>
  <si>
    <t>SERVIÇOS  PRELIMINARES E COMPLEMENTARES</t>
  </si>
  <si>
    <t>C4281</t>
  </si>
  <si>
    <t>FORMA P/ CONCRETO "IN LOCO" (FABRICAÇÃO)</t>
  </si>
  <si>
    <t>C0213</t>
  </si>
  <si>
    <t>ARMADURA CA-25 GROSSA D= 12,5 A 25,0mm</t>
  </si>
  <si>
    <t>KG</t>
  </si>
  <si>
    <t>C0218</t>
  </si>
  <si>
    <t>ARMADURA CA-60 MÉDIA D= 6,4 A 9,5mm</t>
  </si>
  <si>
    <t>1.4</t>
  </si>
  <si>
    <t>C3275</t>
  </si>
  <si>
    <t>CONCRETO p/VIBRAÇÃO Fck=35MPa C/ AGREGADO PRODUZIDO S/ TRANSPORTE</t>
  </si>
  <si>
    <t>M3</t>
  </si>
  <si>
    <t>RUA: BELMONTE</t>
  </si>
  <si>
    <t>RUA: JOÃO BATISTA FARIAS</t>
  </si>
  <si>
    <t>RUA: FRANCISCO FURTADO DO NASCIMENTO</t>
  </si>
  <si>
    <t>TOTAL  PONTES DE ACESSO</t>
  </si>
  <si>
    <t>TOTAL PARCIAL</t>
  </si>
  <si>
    <t>BDI 25,11%</t>
  </si>
  <si>
    <t>ADIMINISTRAÇÃO DA OBRA 3,59%</t>
  </si>
  <si>
    <t>TOTAL  GERAL</t>
  </si>
  <si>
    <t>IMPORTA O PRESENTE ORÇAMENTO EM 562.080,65(QUINHENTOS E SESSENTA E DOIS MIL, OITENTA REAIS E SESSETNA E CINCO CENTAVOS).</t>
  </si>
  <si>
    <t>COMPOSIÇÃO DE BDI 23,11%</t>
  </si>
  <si>
    <t>%</t>
  </si>
  <si>
    <t>GARANTIA</t>
  </si>
  <si>
    <t>RISCO</t>
  </si>
  <si>
    <t>DESPESAS FINANCEIRAS</t>
  </si>
  <si>
    <t>ADMINISTRAÇÃO CENTRAL</t>
  </si>
  <si>
    <t>TRIBUTOS</t>
  </si>
  <si>
    <t>LUCROS</t>
  </si>
  <si>
    <t>VALOR DO BDI</t>
  </si>
  <si>
    <t>LOGOMARCA</t>
  </si>
  <si>
    <t>ORÇAMENTO CONSOLIDADO</t>
  </si>
  <si>
    <t>PROP:  PREFEITURA MUNICIPAL DE XXXX</t>
  </si>
  <si>
    <t xml:space="preserve">LOCAL: </t>
  </si>
  <si>
    <t xml:space="preserve">DATA: </t>
  </si>
  <si>
    <t>BDI=XX,XX%</t>
  </si>
  <si>
    <t xml:space="preserve"> 024.1 - DESONERADA – TABELA UNIFICADA SEINFRA</t>
  </si>
  <si>
    <t>DESCRIÇÃO DOS SERVIÇOS</t>
  </si>
  <si>
    <t>VALOR UNI.</t>
  </si>
  <si>
    <t>VALOR UNI. COM BDI</t>
  </si>
  <si>
    <t xml:space="preserve">VALOR TOTAL </t>
  </si>
  <si>
    <t>PLANILHA DE SERVIÇOS</t>
  </si>
  <si>
    <t>PROP:PREFEITURA MUNICIPAL DE XXXXX</t>
  </si>
  <si>
    <t>LOCAL:</t>
  </si>
  <si>
    <t>DATA:</t>
  </si>
  <si>
    <t>ESPECIFICAÇÃO</t>
  </si>
  <si>
    <t>OBRA:  XXXX</t>
  </si>
  <si>
    <t>OBRA: XXXX</t>
  </si>
  <si>
    <t>OBRA 01</t>
  </si>
  <si>
    <t>OBRA 02</t>
  </si>
  <si>
    <t>OBRA 03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</si>
</sst>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[$R$-416]\ * #,##0.00_-;\-[$R$-416]\ * #,##0.00_-;_-[$R$-416]\ * \-??_-;_-@_-"/>
    <numFmt numFmtId="166" formatCode="#,###.00"/>
    <numFmt numFmtId="167" formatCode="[$R$-416]\ #,##0.00;[Red]\-[$R$-416]\ #,##0.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164" fontId="7" fillId="0" borderId="13" xfId="60" applyFont="1" applyBorder="1" applyAlignment="1" applyProtection="1">
      <alignment vertical="center"/>
      <protection/>
    </xf>
    <xf numFmtId="4" fontId="2" fillId="0" borderId="0" xfId="0" applyNumberFormat="1" applyFont="1" applyBorder="1" applyAlignment="1">
      <alignment/>
    </xf>
    <xf numFmtId="164" fontId="3" fillId="35" borderId="13" xfId="6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8" fillId="36" borderId="13" xfId="0" applyFont="1" applyFill="1" applyBorder="1" applyAlignment="1">
      <alignment horizontal="left" vertical="center" wrapText="1"/>
    </xf>
    <xf numFmtId="164" fontId="7" fillId="33" borderId="13" xfId="6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top" wrapText="1"/>
    </xf>
    <xf numFmtId="165" fontId="9" fillId="34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7" borderId="10" xfId="0" applyFont="1" applyFill="1" applyBorder="1" applyAlignment="1">
      <alignment vertical="center"/>
    </xf>
    <xf numFmtId="0" fontId="14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4" fontId="14" fillId="37" borderId="12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4" fontId="2" fillId="0" borderId="0" xfId="0" applyNumberFormat="1" applyFont="1" applyAlignment="1">
      <alignment/>
    </xf>
    <xf numFmtId="0" fontId="13" fillId="0" borderId="28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right" vertical="top"/>
    </xf>
    <xf numFmtId="0" fontId="3" fillId="35" borderId="13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justify" wrapText="1"/>
    </xf>
    <xf numFmtId="0" fontId="14" fillId="3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6" fillId="38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7" fillId="36" borderId="17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38100</xdr:rowOff>
    </xdr:from>
    <xdr:to>
      <xdr:col>3</xdr:col>
      <xdr:colOff>238125</xdr:colOff>
      <xdr:row>5</xdr:row>
      <xdr:rowOff>371475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18383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110" zoomScaleSheetLayoutView="110" zoomScalePageLayoutView="0" workbookViewId="0" topLeftCell="A46">
      <selection activeCell="I62" sqref="I62"/>
    </sheetView>
  </sheetViews>
  <sheetFormatPr defaultColWidth="9.140625" defaultRowHeight="15"/>
  <cols>
    <col min="1" max="2" width="9.140625" style="1" customWidth="1"/>
    <col min="3" max="3" width="37.00390625" style="2" customWidth="1"/>
    <col min="4" max="4" width="7.7109375" style="1" customWidth="1"/>
    <col min="5" max="5" width="10.140625" style="3" customWidth="1"/>
    <col min="6" max="6" width="10.8515625" style="3" customWidth="1"/>
    <col min="7" max="7" width="15.00390625" style="2" customWidth="1"/>
    <col min="8" max="9" width="9.140625" style="4" customWidth="1"/>
    <col min="10" max="10" width="17.28125" style="4" customWidth="1"/>
    <col min="11" max="16384" width="9.140625" style="4" customWidth="1"/>
  </cols>
  <sheetData>
    <row r="1" spans="1:256" ht="15">
      <c r="A1" s="78"/>
      <c r="B1" s="78"/>
      <c r="C1" s="78"/>
      <c r="D1" s="78"/>
      <c r="E1" s="78"/>
      <c r="F1" s="78"/>
      <c r="G1" s="7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78"/>
      <c r="B2" s="78"/>
      <c r="C2" s="78"/>
      <c r="D2" s="78"/>
      <c r="E2" s="78"/>
      <c r="F2" s="78"/>
      <c r="G2" s="7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8"/>
      <c r="B3" s="78"/>
      <c r="C3" s="78"/>
      <c r="D3" s="78"/>
      <c r="E3" s="78"/>
      <c r="F3" s="78"/>
      <c r="G3" s="7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8"/>
      <c r="B4" s="78"/>
      <c r="C4" s="78"/>
      <c r="D4" s="78"/>
      <c r="E4" s="78"/>
      <c r="F4" s="78"/>
      <c r="G4" s="7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8"/>
      <c r="B5" s="78"/>
      <c r="C5" s="78"/>
      <c r="D5" s="78"/>
      <c r="E5" s="78"/>
      <c r="F5" s="78"/>
      <c r="G5" s="7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78"/>
      <c r="B6" s="78"/>
      <c r="C6" s="78"/>
      <c r="D6" s="78"/>
      <c r="E6" s="78"/>
      <c r="F6" s="78"/>
      <c r="G6" s="7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9" t="s">
        <v>0</v>
      </c>
      <c r="B7" s="79"/>
      <c r="C7" s="80" t="s">
        <v>1</v>
      </c>
      <c r="D7" s="80"/>
      <c r="E7" s="80"/>
      <c r="F7" s="80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9"/>
      <c r="B8" s="79"/>
      <c r="C8" s="80" t="s">
        <v>2</v>
      </c>
      <c r="D8" s="80"/>
      <c r="E8" s="80"/>
      <c r="F8" s="80"/>
      <c r="G8" s="8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9"/>
      <c r="B9" s="79"/>
      <c r="C9" s="80" t="s">
        <v>3</v>
      </c>
      <c r="D9" s="80"/>
      <c r="E9" s="80"/>
      <c r="F9" s="80"/>
      <c r="G9" s="8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9"/>
      <c r="B10" s="79"/>
      <c r="C10" s="80" t="s">
        <v>4</v>
      </c>
      <c r="D10" s="80"/>
      <c r="E10" s="80"/>
      <c r="F10" s="80"/>
      <c r="G10" s="8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5" customFormat="1" ht="12.75">
      <c r="A11" s="81" t="s">
        <v>5</v>
      </c>
      <c r="B11" s="81"/>
      <c r="C11" s="81"/>
      <c r="D11" s="81"/>
      <c r="E11" s="81"/>
      <c r="F11" s="81"/>
      <c r="G11" s="81"/>
    </row>
    <row r="12" spans="1:256" ht="15">
      <c r="A12" s="6" t="s">
        <v>6</v>
      </c>
      <c r="B12" s="7"/>
      <c r="C12" s="7"/>
      <c r="D12" s="7"/>
      <c r="E12" s="7"/>
      <c r="F12" s="7"/>
      <c r="G12" s="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82" t="s">
        <v>7</v>
      </c>
      <c r="B13" s="82"/>
      <c r="C13" s="82"/>
      <c r="D13" s="82"/>
      <c r="E13" s="82"/>
      <c r="F13" s="82"/>
      <c r="G13" s="8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9" t="s">
        <v>8</v>
      </c>
      <c r="B14" s="9" t="s">
        <v>9</v>
      </c>
      <c r="C14" s="10" t="s">
        <v>10</v>
      </c>
      <c r="D14" s="9" t="s">
        <v>11</v>
      </c>
      <c r="E14" s="11" t="s">
        <v>12</v>
      </c>
      <c r="F14" s="11" t="s">
        <v>13</v>
      </c>
      <c r="G14" s="9" t="s">
        <v>14</v>
      </c>
      <c r="H14"/>
      <c r="I14" s="12"/>
      <c r="J14" s="12"/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9" t="s">
        <v>15</v>
      </c>
      <c r="B15" s="13"/>
      <c r="C15" s="14" t="s">
        <v>16</v>
      </c>
      <c r="D15" s="15"/>
      <c r="E15" s="16"/>
      <c r="F15" s="17"/>
      <c r="G15" s="18"/>
      <c r="H15"/>
      <c r="I15" s="12"/>
      <c r="J15" s="12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9" t="s">
        <v>17</v>
      </c>
      <c r="B16" s="20" t="s">
        <v>18</v>
      </c>
      <c r="C16" s="21" t="s">
        <v>19</v>
      </c>
      <c r="D16" s="22" t="s">
        <v>20</v>
      </c>
      <c r="E16" s="23">
        <v>12</v>
      </c>
      <c r="F16" s="23">
        <v>218.73</v>
      </c>
      <c r="G16" s="24">
        <f>E16*F16</f>
        <v>2624.7599999999998</v>
      </c>
      <c r="H16"/>
      <c r="I16" s="12"/>
      <c r="J16" s="25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9" t="s">
        <v>21</v>
      </c>
      <c r="B17" s="20" t="s">
        <v>22</v>
      </c>
      <c r="C17" s="21" t="s">
        <v>23</v>
      </c>
      <c r="D17" s="22" t="s">
        <v>20</v>
      </c>
      <c r="E17" s="23">
        <v>9400.63</v>
      </c>
      <c r="F17" s="23">
        <v>1.39</v>
      </c>
      <c r="G17" s="24">
        <f>E17*F17</f>
        <v>13066.875699999999</v>
      </c>
      <c r="H17"/>
      <c r="I17" s="12"/>
      <c r="J17" s="25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>
      <c r="A18" s="19" t="s">
        <v>24</v>
      </c>
      <c r="B18" s="20" t="s">
        <v>25</v>
      </c>
      <c r="C18" s="21" t="s">
        <v>26</v>
      </c>
      <c r="D18" s="22" t="s">
        <v>20</v>
      </c>
      <c r="E18" s="23">
        <f>E17</f>
        <v>9400.63</v>
      </c>
      <c r="F18" s="23">
        <v>0.24</v>
      </c>
      <c r="G18" s="24">
        <f>E18*F18</f>
        <v>2256.1512</v>
      </c>
      <c r="H18"/>
      <c r="I18" s="12"/>
      <c r="J18" s="25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83" t="s">
        <v>27</v>
      </c>
      <c r="B19" s="83"/>
      <c r="C19" s="83"/>
      <c r="D19" s="83"/>
      <c r="E19" s="83"/>
      <c r="F19" s="83"/>
      <c r="G19" s="26">
        <f>G17+G18+G16</f>
        <v>17947.7869</v>
      </c>
      <c r="H19" s="27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9" t="s">
        <v>28</v>
      </c>
      <c r="B20" s="9"/>
      <c r="C20" s="28" t="s">
        <v>29</v>
      </c>
      <c r="D20" s="15"/>
      <c r="E20" s="17"/>
      <c r="F20" s="16"/>
      <c r="G20" s="29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>
      <c r="A21" s="19" t="s">
        <v>30</v>
      </c>
      <c r="B21" s="20" t="s">
        <v>31</v>
      </c>
      <c r="C21" s="21" t="s">
        <v>32</v>
      </c>
      <c r="D21" s="22" t="s">
        <v>20</v>
      </c>
      <c r="E21" s="23">
        <f>E17</f>
        <v>9400.63</v>
      </c>
      <c r="F21" s="23">
        <v>33.51</v>
      </c>
      <c r="G21" s="24">
        <f>E21*F21</f>
        <v>315015.11129999993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83" t="s">
        <v>27</v>
      </c>
      <c r="B22" s="83"/>
      <c r="C22" s="83"/>
      <c r="D22" s="83"/>
      <c r="E22" s="83"/>
      <c r="F22" s="83"/>
      <c r="G22" s="26">
        <f>G21</f>
        <v>315015.11129999993</v>
      </c>
      <c r="H22" s="2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9" t="s">
        <v>33</v>
      </c>
      <c r="B23" s="9"/>
      <c r="C23" s="28" t="s">
        <v>34</v>
      </c>
      <c r="D23" s="30"/>
      <c r="E23" s="17"/>
      <c r="F23" s="17"/>
      <c r="G23" s="2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>
      <c r="A24" s="31" t="s">
        <v>35</v>
      </c>
      <c r="B24" s="22" t="s">
        <v>36</v>
      </c>
      <c r="C24" s="32" t="s">
        <v>37</v>
      </c>
      <c r="D24" s="33" t="s">
        <v>38</v>
      </c>
      <c r="E24" s="23">
        <v>2312.57</v>
      </c>
      <c r="F24" s="34">
        <v>22.46</v>
      </c>
      <c r="G24" s="24">
        <f>E24*F24</f>
        <v>51940.3222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83" t="s">
        <v>27</v>
      </c>
      <c r="B25" s="83"/>
      <c r="C25" s="83"/>
      <c r="D25" s="83"/>
      <c r="E25" s="83"/>
      <c r="F25" s="83"/>
      <c r="G25" s="26">
        <f>G24</f>
        <v>51940.3222</v>
      </c>
      <c r="H25" s="2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9" t="s">
        <v>39</v>
      </c>
      <c r="B26" s="9"/>
      <c r="C26" s="28" t="s">
        <v>40</v>
      </c>
      <c r="D26" s="35"/>
      <c r="E26" s="17"/>
      <c r="F26" s="17"/>
      <c r="G26" s="2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9" t="s">
        <v>41</v>
      </c>
      <c r="B27" s="20" t="s">
        <v>42</v>
      </c>
      <c r="C27" s="21" t="s">
        <v>43</v>
      </c>
      <c r="D27" s="22" t="s">
        <v>20</v>
      </c>
      <c r="E27" s="23">
        <f>E17</f>
        <v>9400.63</v>
      </c>
      <c r="F27" s="23">
        <v>0.56</v>
      </c>
      <c r="G27" s="24">
        <f>E27*F27</f>
        <v>5264.3528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84" t="s">
        <v>27</v>
      </c>
      <c r="B28" s="84"/>
      <c r="C28" s="84"/>
      <c r="D28" s="84"/>
      <c r="E28" s="84"/>
      <c r="F28" s="84"/>
      <c r="G28" s="26">
        <f>G27</f>
        <v>5264.3528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85" t="s">
        <v>44</v>
      </c>
      <c r="B29" s="85"/>
      <c r="C29" s="85"/>
      <c r="D29" s="85"/>
      <c r="E29" s="85"/>
      <c r="F29" s="86">
        <f>G19+G22+G25+G28</f>
        <v>390167.5731999999</v>
      </c>
      <c r="G29" s="8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6" t="s">
        <v>45</v>
      </c>
      <c r="B30" s="7"/>
      <c r="C30" s="7"/>
      <c r="D30" s="7"/>
      <c r="E30" s="7"/>
      <c r="F30" s="7"/>
      <c r="G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82" t="s">
        <v>46</v>
      </c>
      <c r="B31" s="82"/>
      <c r="C31" s="82"/>
      <c r="D31" s="82"/>
      <c r="E31" s="82"/>
      <c r="F31" s="82"/>
      <c r="G31" s="8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9" t="s">
        <v>8</v>
      </c>
      <c r="B32" s="9" t="s">
        <v>9</v>
      </c>
      <c r="C32" s="10" t="s">
        <v>10</v>
      </c>
      <c r="D32" s="9" t="s">
        <v>11</v>
      </c>
      <c r="E32" s="11" t="s">
        <v>12</v>
      </c>
      <c r="F32" s="11" t="s">
        <v>13</v>
      </c>
      <c r="G32" s="9" t="s">
        <v>14</v>
      </c>
      <c r="H32"/>
      <c r="I32" s="12"/>
      <c r="J32" s="12"/>
      <c r="K32" s="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>
      <c r="A33" s="9" t="s">
        <v>15</v>
      </c>
      <c r="B33" s="13"/>
      <c r="C33" s="14" t="s">
        <v>47</v>
      </c>
      <c r="D33" s="15"/>
      <c r="E33" s="16"/>
      <c r="F33" s="17"/>
      <c r="G33" s="18"/>
      <c r="H33"/>
      <c r="I33" s="12"/>
      <c r="J33" s="12"/>
      <c r="K33" s="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>
      <c r="A34" s="19" t="s">
        <v>17</v>
      </c>
      <c r="B34" s="36" t="s">
        <v>48</v>
      </c>
      <c r="C34" s="36" t="s">
        <v>49</v>
      </c>
      <c r="D34" s="37" t="s">
        <v>20</v>
      </c>
      <c r="E34" s="23">
        <v>6</v>
      </c>
      <c r="F34" s="38">
        <v>127.11</v>
      </c>
      <c r="G34" s="24">
        <f>E34*F34</f>
        <v>762.66</v>
      </c>
      <c r="H34"/>
      <c r="I34" s="12"/>
      <c r="J34" s="25"/>
      <c r="K34" s="1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>
      <c r="A35" s="19" t="s">
        <v>21</v>
      </c>
      <c r="B35" s="36" t="s">
        <v>50</v>
      </c>
      <c r="C35" s="36" t="s">
        <v>51</v>
      </c>
      <c r="D35" s="37" t="s">
        <v>52</v>
      </c>
      <c r="E35" s="23">
        <v>756</v>
      </c>
      <c r="F35" s="38">
        <v>5.87</v>
      </c>
      <c r="G35" s="24">
        <f>E35*F35</f>
        <v>4437.72</v>
      </c>
      <c r="H35"/>
      <c r="I35" s="12"/>
      <c r="J35" s="25"/>
      <c r="K35" s="1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9" t="s">
        <v>24</v>
      </c>
      <c r="B36" s="36" t="s">
        <v>53</v>
      </c>
      <c r="C36" s="36" t="s">
        <v>54</v>
      </c>
      <c r="D36" s="37" t="s">
        <v>52</v>
      </c>
      <c r="E36" s="23">
        <v>756</v>
      </c>
      <c r="F36" s="38">
        <v>5.19</v>
      </c>
      <c r="G36" s="24">
        <f>E36*F36</f>
        <v>3923.6400000000003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19" t="s">
        <v>55</v>
      </c>
      <c r="B37" s="36" t="s">
        <v>56</v>
      </c>
      <c r="C37" s="36" t="s">
        <v>57</v>
      </c>
      <c r="D37" s="37" t="s">
        <v>58</v>
      </c>
      <c r="E37" s="23">
        <v>7.9</v>
      </c>
      <c r="F37" s="38">
        <v>318.78</v>
      </c>
      <c r="G37" s="24">
        <f>E37*F37</f>
        <v>2518.362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83" t="s">
        <v>27</v>
      </c>
      <c r="B38" s="83"/>
      <c r="C38" s="83"/>
      <c r="D38" s="83"/>
      <c r="E38" s="83"/>
      <c r="F38" s="83"/>
      <c r="G38" s="26">
        <f>G34+G35+G36+G37</f>
        <v>11642.382000000001</v>
      </c>
      <c r="H38" s="27"/>
      <c r="I38" s="12"/>
      <c r="J38" s="12"/>
      <c r="K38" s="1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2" t="s">
        <v>59</v>
      </c>
      <c r="B39" s="82"/>
      <c r="C39" s="82"/>
      <c r="D39" s="82"/>
      <c r="E39" s="82"/>
      <c r="F39" s="82"/>
      <c r="G39" s="8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9" t="s">
        <v>8</v>
      </c>
      <c r="B40" s="9" t="s">
        <v>9</v>
      </c>
      <c r="C40" s="10" t="s">
        <v>10</v>
      </c>
      <c r="D40" s="9" t="s">
        <v>11</v>
      </c>
      <c r="E40" s="11" t="s">
        <v>12</v>
      </c>
      <c r="F40" s="11" t="s">
        <v>13</v>
      </c>
      <c r="G40" s="9" t="s">
        <v>14</v>
      </c>
      <c r="H40"/>
      <c r="I40" s="12"/>
      <c r="J40" s="12"/>
      <c r="K40" s="1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>
      <c r="A41" s="9" t="s">
        <v>15</v>
      </c>
      <c r="B41" s="13"/>
      <c r="C41" s="14" t="s">
        <v>47</v>
      </c>
      <c r="D41" s="15"/>
      <c r="E41" s="16"/>
      <c r="F41" s="17"/>
      <c r="G41" s="18"/>
      <c r="H41"/>
      <c r="I41" s="12"/>
      <c r="J41" s="12"/>
      <c r="K41" s="1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19" t="s">
        <v>17</v>
      </c>
      <c r="B42" s="36" t="s">
        <v>48</v>
      </c>
      <c r="C42" s="36" t="s">
        <v>49</v>
      </c>
      <c r="D42" s="37" t="s">
        <v>20</v>
      </c>
      <c r="E42" s="23">
        <v>6</v>
      </c>
      <c r="F42" s="38">
        <v>127.11</v>
      </c>
      <c r="G42" s="24">
        <f>E42*F42</f>
        <v>762.66</v>
      </c>
      <c r="H42"/>
      <c r="I42" s="12"/>
      <c r="J42" s="25"/>
      <c r="K42" s="1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19" t="s">
        <v>21</v>
      </c>
      <c r="B43" s="36" t="s">
        <v>50</v>
      </c>
      <c r="C43" s="36" t="s">
        <v>51</v>
      </c>
      <c r="D43" s="37" t="s">
        <v>52</v>
      </c>
      <c r="E43" s="23">
        <v>756</v>
      </c>
      <c r="F43" s="38">
        <v>5.87</v>
      </c>
      <c r="G43" s="24">
        <f>E43*F43</f>
        <v>4437.72</v>
      </c>
      <c r="H43"/>
      <c r="I43" s="12"/>
      <c r="J43" s="25"/>
      <c r="K43" s="1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19" t="s">
        <v>24</v>
      </c>
      <c r="B44" s="36" t="s">
        <v>53</v>
      </c>
      <c r="C44" s="36" t="s">
        <v>54</v>
      </c>
      <c r="D44" s="37" t="s">
        <v>52</v>
      </c>
      <c r="E44" s="23">
        <v>756</v>
      </c>
      <c r="F44" s="38">
        <v>5.19</v>
      </c>
      <c r="G44" s="24">
        <f>E44*F44</f>
        <v>3923.6400000000003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>
      <c r="A45" s="19" t="s">
        <v>55</v>
      </c>
      <c r="B45" s="36" t="s">
        <v>56</v>
      </c>
      <c r="C45" s="36" t="s">
        <v>57</v>
      </c>
      <c r="D45" s="37" t="s">
        <v>58</v>
      </c>
      <c r="E45" s="23">
        <v>7.9</v>
      </c>
      <c r="F45" s="38">
        <v>318.78</v>
      </c>
      <c r="G45" s="24">
        <f>E45*F45</f>
        <v>2518.362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3" t="s">
        <v>27</v>
      </c>
      <c r="B46" s="83"/>
      <c r="C46" s="83"/>
      <c r="D46" s="83"/>
      <c r="E46" s="83"/>
      <c r="F46" s="83"/>
      <c r="G46" s="26">
        <f>G42+G43+G44+G45</f>
        <v>11642.382000000001</v>
      </c>
      <c r="H46" s="27"/>
      <c r="I46" s="12"/>
      <c r="J46" s="12"/>
      <c r="K46" s="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82" t="s">
        <v>60</v>
      </c>
      <c r="B47" s="82"/>
      <c r="C47" s="82"/>
      <c r="D47" s="82"/>
      <c r="E47" s="82"/>
      <c r="F47" s="82"/>
      <c r="G47" s="8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9" t="s">
        <v>8</v>
      </c>
      <c r="B48" s="9" t="s">
        <v>9</v>
      </c>
      <c r="C48" s="10" t="s">
        <v>10</v>
      </c>
      <c r="D48" s="9" t="s">
        <v>11</v>
      </c>
      <c r="E48" s="11" t="s">
        <v>12</v>
      </c>
      <c r="F48" s="11" t="s">
        <v>13</v>
      </c>
      <c r="G48" s="9" t="s">
        <v>14</v>
      </c>
      <c r="H48"/>
      <c r="I48" s="12"/>
      <c r="J48" s="12"/>
      <c r="K48" s="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5.5">
      <c r="A49" s="9" t="s">
        <v>15</v>
      </c>
      <c r="B49" s="13"/>
      <c r="C49" s="14" t="s">
        <v>47</v>
      </c>
      <c r="D49" s="15"/>
      <c r="E49" s="16"/>
      <c r="F49" s="17"/>
      <c r="G49" s="18"/>
      <c r="H49"/>
      <c r="I49" s="12"/>
      <c r="J49" s="12"/>
      <c r="K49" s="1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>
      <c r="A50" s="19" t="s">
        <v>17</v>
      </c>
      <c r="B50" s="36" t="s">
        <v>48</v>
      </c>
      <c r="C50" s="36" t="s">
        <v>49</v>
      </c>
      <c r="D50" s="37" t="s">
        <v>20</v>
      </c>
      <c r="E50" s="23">
        <v>6</v>
      </c>
      <c r="F50" s="38">
        <v>127.11</v>
      </c>
      <c r="G50" s="24">
        <f>E50*F50</f>
        <v>762.66</v>
      </c>
      <c r="H50"/>
      <c r="I50" s="12"/>
      <c r="J50" s="25"/>
      <c r="K50" s="1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19" t="s">
        <v>21</v>
      </c>
      <c r="B51" s="36" t="s">
        <v>50</v>
      </c>
      <c r="C51" s="36" t="s">
        <v>51</v>
      </c>
      <c r="D51" s="37" t="s">
        <v>52</v>
      </c>
      <c r="E51" s="23">
        <v>756</v>
      </c>
      <c r="F51" s="38">
        <v>5.87</v>
      </c>
      <c r="G51" s="24">
        <f>E51*F51</f>
        <v>4437.72</v>
      </c>
      <c r="H51"/>
      <c r="I51" s="12"/>
      <c r="J51" s="25"/>
      <c r="K51" s="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19" t="s">
        <v>24</v>
      </c>
      <c r="B52" s="36" t="s">
        <v>53</v>
      </c>
      <c r="C52" s="36" t="s">
        <v>54</v>
      </c>
      <c r="D52" s="37" t="s">
        <v>52</v>
      </c>
      <c r="E52" s="23">
        <v>756</v>
      </c>
      <c r="F52" s="38">
        <v>5.19</v>
      </c>
      <c r="G52" s="24">
        <f>E52*F52</f>
        <v>3923.6400000000003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19" t="s">
        <v>55</v>
      </c>
      <c r="B53" s="36" t="s">
        <v>56</v>
      </c>
      <c r="C53" s="36" t="s">
        <v>57</v>
      </c>
      <c r="D53" s="37" t="s">
        <v>58</v>
      </c>
      <c r="E53" s="23">
        <v>7.9</v>
      </c>
      <c r="F53" s="38">
        <v>318.78</v>
      </c>
      <c r="G53" s="24">
        <f>E53*F53</f>
        <v>2518.362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83" t="s">
        <v>27</v>
      </c>
      <c r="B54" s="83"/>
      <c r="C54" s="83"/>
      <c r="D54" s="83"/>
      <c r="E54" s="83"/>
      <c r="F54" s="83"/>
      <c r="G54" s="26">
        <f>G50+G51+G52+G53</f>
        <v>11642.382000000001</v>
      </c>
      <c r="H54" s="27"/>
      <c r="I54" s="12"/>
      <c r="J54" s="12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82" t="s">
        <v>61</v>
      </c>
      <c r="B55" s="82"/>
      <c r="C55" s="82"/>
      <c r="D55" s="82"/>
      <c r="E55" s="82"/>
      <c r="F55" s="82"/>
      <c r="G55" s="8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9" t="s">
        <v>8</v>
      </c>
      <c r="B56" s="9" t="s">
        <v>9</v>
      </c>
      <c r="C56" s="10" t="s">
        <v>10</v>
      </c>
      <c r="D56" s="9" t="s">
        <v>11</v>
      </c>
      <c r="E56" s="11" t="s">
        <v>12</v>
      </c>
      <c r="F56" s="11" t="s">
        <v>13</v>
      </c>
      <c r="G56" s="9" t="s">
        <v>14</v>
      </c>
      <c r="H56"/>
      <c r="I56" s="12"/>
      <c r="J56" s="12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>
      <c r="A57" s="9" t="s">
        <v>15</v>
      </c>
      <c r="B57" s="13"/>
      <c r="C57" s="14" t="s">
        <v>47</v>
      </c>
      <c r="D57" s="15"/>
      <c r="E57" s="16"/>
      <c r="F57" s="17"/>
      <c r="G57" s="18"/>
      <c r="H57"/>
      <c r="I57" s="12"/>
      <c r="J57" s="12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>
      <c r="A58" s="19" t="s">
        <v>17</v>
      </c>
      <c r="B58" s="36" t="s">
        <v>48</v>
      </c>
      <c r="C58" s="36" t="s">
        <v>49</v>
      </c>
      <c r="D58" s="37" t="s">
        <v>20</v>
      </c>
      <c r="E58" s="23">
        <v>6</v>
      </c>
      <c r="F58" s="38">
        <v>127.11</v>
      </c>
      <c r="G58" s="24">
        <f>E58*F58</f>
        <v>762.66</v>
      </c>
      <c r="H58"/>
      <c r="I58" s="12"/>
      <c r="J58" s="25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19" t="s">
        <v>21</v>
      </c>
      <c r="B59" s="36" t="s">
        <v>50</v>
      </c>
      <c r="C59" s="36" t="s">
        <v>51</v>
      </c>
      <c r="D59" s="37" t="s">
        <v>52</v>
      </c>
      <c r="E59" s="23">
        <v>756</v>
      </c>
      <c r="F59" s="38">
        <v>5.87</v>
      </c>
      <c r="G59" s="24">
        <f>E59*F59</f>
        <v>4437.72</v>
      </c>
      <c r="H59"/>
      <c r="I59" s="39"/>
      <c r="J59" s="25"/>
      <c r="K59" s="1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19" t="s">
        <v>24</v>
      </c>
      <c r="B60" s="36" t="s">
        <v>53</v>
      </c>
      <c r="C60" s="36" t="s">
        <v>54</v>
      </c>
      <c r="D60" s="37" t="s">
        <v>52</v>
      </c>
      <c r="E60" s="23">
        <v>756</v>
      </c>
      <c r="F60" s="38">
        <v>5.19</v>
      </c>
      <c r="G60" s="24">
        <f>E60*F60</f>
        <v>3923.6400000000003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>
      <c r="A61" s="19" t="s">
        <v>55</v>
      </c>
      <c r="B61" s="36" t="s">
        <v>56</v>
      </c>
      <c r="C61" s="36" t="s">
        <v>57</v>
      </c>
      <c r="D61" s="37" t="s">
        <v>58</v>
      </c>
      <c r="E61" s="23">
        <v>7.9</v>
      </c>
      <c r="F61" s="38">
        <v>318.78</v>
      </c>
      <c r="G61" s="24">
        <f>E61*F61</f>
        <v>2518.362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3" t="s">
        <v>27</v>
      </c>
      <c r="B62" s="83"/>
      <c r="C62" s="83"/>
      <c r="D62" s="83"/>
      <c r="E62" s="83"/>
      <c r="F62" s="83"/>
      <c r="G62" s="26">
        <f>G58+G59+G60+G61</f>
        <v>11642.382000000001</v>
      </c>
      <c r="H62" s="27"/>
      <c r="I62" s="12"/>
      <c r="J62" s="12"/>
      <c r="K62" s="1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>
      <c r="A63" s="85" t="s">
        <v>62</v>
      </c>
      <c r="B63" s="85"/>
      <c r="C63" s="85"/>
      <c r="D63" s="85"/>
      <c r="E63" s="85"/>
      <c r="F63" s="86">
        <f>G38+G46+G54+G62</f>
        <v>46569.528000000006</v>
      </c>
      <c r="G63" s="8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 customHeight="1">
      <c r="A64" s="40"/>
      <c r="B64" s="41" t="s">
        <v>63</v>
      </c>
      <c r="C64" s="42"/>
      <c r="D64" s="42"/>
      <c r="E64" s="43"/>
      <c r="F64" s="86">
        <f>F29+F63</f>
        <v>436737.1011999999</v>
      </c>
      <c r="G64" s="86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44"/>
      <c r="B65" s="89" t="s">
        <v>64</v>
      </c>
      <c r="C65" s="89"/>
      <c r="D65" s="89"/>
      <c r="E65" s="89"/>
      <c r="F65" s="90">
        <f>F64*0.2511</f>
        <v>109664.68611131997</v>
      </c>
      <c r="G65" s="90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5" customHeight="1">
      <c r="A66" s="45"/>
      <c r="B66" s="91" t="s">
        <v>65</v>
      </c>
      <c r="C66" s="91"/>
      <c r="D66" s="91"/>
      <c r="E66" s="91"/>
      <c r="F66" s="90">
        <f>0.0359*F64</f>
        <v>15678.861933079997</v>
      </c>
      <c r="G66" s="9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8.5" customHeight="1">
      <c r="A67" s="92" t="s">
        <v>66</v>
      </c>
      <c r="B67" s="92"/>
      <c r="C67" s="92"/>
      <c r="D67" s="92"/>
      <c r="E67" s="92"/>
      <c r="F67" s="93">
        <f>F64+F65+F66</f>
        <v>562080.6492443999</v>
      </c>
      <c r="G67" s="93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6"/>
      <c r="B68" s="47"/>
      <c r="C68" s="48"/>
      <c r="D68" s="49"/>
      <c r="E68" s="50"/>
      <c r="F68" s="50"/>
      <c r="G68" s="5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 customHeight="1">
      <c r="A69" s="87" t="s">
        <v>67</v>
      </c>
      <c r="B69" s="87"/>
      <c r="C69" s="87"/>
      <c r="D69" s="87"/>
      <c r="E69" s="87"/>
      <c r="F69" s="87"/>
      <c r="G69" s="87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87"/>
      <c r="B70" s="87"/>
      <c r="C70" s="87"/>
      <c r="D70" s="87"/>
      <c r="E70" s="87"/>
      <c r="F70" s="87"/>
      <c r="G70" s="8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52"/>
      <c r="B71" s="53"/>
      <c r="C71" s="54"/>
      <c r="D71" s="55"/>
      <c r="E71" s="56"/>
      <c r="F71" s="56"/>
      <c r="G71" s="5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0" s="60" customFormat="1" ht="15">
      <c r="A72" s="88" t="s">
        <v>68</v>
      </c>
      <c r="B72" s="88"/>
      <c r="C72" s="88"/>
      <c r="D72" s="88"/>
      <c r="E72" s="88"/>
      <c r="F72" s="88"/>
      <c r="G72" s="58" t="s">
        <v>69</v>
      </c>
      <c r="H72" s="59"/>
      <c r="I72" s="59"/>
      <c r="J72" s="59"/>
    </row>
    <row r="73" spans="1:10" ht="15">
      <c r="A73" s="61" t="s">
        <v>70</v>
      </c>
      <c r="B73" s="62"/>
      <c r="C73" s="62"/>
      <c r="D73" s="62"/>
      <c r="E73" s="62"/>
      <c r="F73" s="62"/>
      <c r="G73" s="63">
        <v>0.42</v>
      </c>
      <c r="H73" s="64"/>
      <c r="I73" s="64"/>
      <c r="J73" s="64"/>
    </row>
    <row r="74" spans="1:10" ht="15">
      <c r="A74" s="61" t="s">
        <v>71</v>
      </c>
      <c r="B74" s="62"/>
      <c r="C74" s="62"/>
      <c r="D74" s="62"/>
      <c r="E74" s="62"/>
      <c r="F74" s="62"/>
      <c r="G74" s="65">
        <v>0.8</v>
      </c>
      <c r="H74" s="66"/>
      <c r="I74" s="66"/>
      <c r="J74" s="66"/>
    </row>
    <row r="75" spans="1:10" ht="15">
      <c r="A75" s="61" t="s">
        <v>72</v>
      </c>
      <c r="B75" s="62"/>
      <c r="C75" s="62"/>
      <c r="D75" s="62"/>
      <c r="E75" s="62"/>
      <c r="F75" s="62"/>
      <c r="G75" s="63">
        <v>1.2</v>
      </c>
      <c r="H75" s="66"/>
      <c r="I75" s="66"/>
      <c r="J75" s="66"/>
    </row>
    <row r="76" spans="1:10" ht="15">
      <c r="A76" s="61" t="s">
        <v>73</v>
      </c>
      <c r="B76" s="62"/>
      <c r="C76" s="62"/>
      <c r="D76" s="62"/>
      <c r="E76" s="62"/>
      <c r="F76" s="62"/>
      <c r="G76" s="63">
        <v>6.3</v>
      </c>
      <c r="H76" s="66"/>
      <c r="I76" s="66"/>
      <c r="J76" s="66"/>
    </row>
    <row r="77" spans="1:10" ht="15">
      <c r="A77" s="61" t="s">
        <v>74</v>
      </c>
      <c r="B77" s="62"/>
      <c r="C77" s="62"/>
      <c r="D77" s="62"/>
      <c r="E77" s="62"/>
      <c r="F77" s="62"/>
      <c r="G77" s="63">
        <v>7.1</v>
      </c>
      <c r="H77" s="66"/>
      <c r="I77" s="66"/>
      <c r="J77" s="66"/>
    </row>
    <row r="78" spans="1:7" ht="15">
      <c r="A78" s="61" t="s">
        <v>75</v>
      </c>
      <c r="B78" s="62"/>
      <c r="C78" s="62"/>
      <c r="D78" s="62"/>
      <c r="E78" s="62"/>
      <c r="F78" s="62"/>
      <c r="G78" s="63">
        <v>9.29</v>
      </c>
    </row>
    <row r="79" spans="1:7" ht="15">
      <c r="A79" s="67" t="s">
        <v>76</v>
      </c>
      <c r="B79" s="68"/>
      <c r="C79" s="69"/>
      <c r="D79" s="69"/>
      <c r="E79" s="69"/>
      <c r="F79" s="69"/>
      <c r="G79" s="70">
        <f>SUM(G73:G78)</f>
        <v>25.11</v>
      </c>
    </row>
  </sheetData>
  <sheetProtection selectLockedCells="1" selectUnlockedCells="1"/>
  <mergeCells count="33">
    <mergeCell ref="A69:G70"/>
    <mergeCell ref="A72:F72"/>
    <mergeCell ref="F64:G64"/>
    <mergeCell ref="B65:E65"/>
    <mergeCell ref="F65:G65"/>
    <mergeCell ref="B66:E66"/>
    <mergeCell ref="F66:G66"/>
    <mergeCell ref="A67:E67"/>
    <mergeCell ref="F67:G67"/>
    <mergeCell ref="A47:G47"/>
    <mergeCell ref="A54:F54"/>
    <mergeCell ref="A55:G55"/>
    <mergeCell ref="A62:F62"/>
    <mergeCell ref="A63:E63"/>
    <mergeCell ref="F63:G63"/>
    <mergeCell ref="A29:E29"/>
    <mergeCell ref="F29:G29"/>
    <mergeCell ref="A31:G31"/>
    <mergeCell ref="A38:F38"/>
    <mergeCell ref="A39:G39"/>
    <mergeCell ref="A46:F46"/>
    <mergeCell ref="A11:G11"/>
    <mergeCell ref="A13:G13"/>
    <mergeCell ref="A19:F19"/>
    <mergeCell ref="A22:F22"/>
    <mergeCell ref="A25:F25"/>
    <mergeCell ref="A28:F28"/>
    <mergeCell ref="A1:G6"/>
    <mergeCell ref="A7:B10"/>
    <mergeCell ref="C7:G7"/>
    <mergeCell ref="C8:G8"/>
    <mergeCell ref="C9:G9"/>
    <mergeCell ref="C10:G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view="pageBreakPreview" zoomScale="110" zoomScaleSheetLayoutView="110" zoomScalePageLayoutView="0" workbookViewId="0" topLeftCell="A1">
      <selection activeCell="C25" sqref="C25"/>
    </sheetView>
  </sheetViews>
  <sheetFormatPr defaultColWidth="9.140625" defaultRowHeight="15"/>
  <cols>
    <col min="1" max="1" width="7.140625" style="1" customWidth="1"/>
    <col min="2" max="2" width="9.28125" style="1" customWidth="1"/>
    <col min="3" max="3" width="70.7109375" style="2" customWidth="1"/>
    <col min="4" max="4" width="7.140625" style="1" customWidth="1"/>
    <col min="5" max="5" width="10.8515625" style="3" customWidth="1"/>
    <col min="6" max="6" width="10.00390625" style="3" customWidth="1"/>
    <col min="7" max="7" width="13.57421875" style="2" customWidth="1"/>
    <col min="8" max="8" width="16.57421875" style="4" customWidth="1"/>
    <col min="9" max="9" width="19.8515625" style="4" customWidth="1"/>
    <col min="10" max="10" width="16.421875" style="4" customWidth="1"/>
    <col min="11" max="11" width="17.7109375" style="4" customWidth="1"/>
    <col min="12" max="12" width="9.140625" style="4" customWidth="1"/>
    <col min="13" max="13" width="11.57421875" style="4" customWidth="1"/>
    <col min="14" max="16384" width="9.140625" style="4" customWidth="1"/>
  </cols>
  <sheetData>
    <row r="1" spans="1:256" ht="15" customHeight="1">
      <c r="A1" s="94" t="s">
        <v>77</v>
      </c>
      <c r="B1" s="94"/>
      <c r="C1" s="94"/>
      <c r="D1" s="94"/>
      <c r="E1" s="94"/>
      <c r="F1" s="94"/>
      <c r="G1" s="94"/>
      <c r="H1" s="9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94"/>
      <c r="B2" s="94"/>
      <c r="C2" s="94"/>
      <c r="D2" s="94"/>
      <c r="E2" s="94"/>
      <c r="F2" s="94"/>
      <c r="G2" s="94"/>
      <c r="H2" s="9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94"/>
      <c r="B3" s="94"/>
      <c r="C3" s="94"/>
      <c r="D3" s="94"/>
      <c r="E3" s="94"/>
      <c r="F3" s="94"/>
      <c r="G3" s="94"/>
      <c r="H3" s="9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94"/>
      <c r="B4" s="94"/>
      <c r="C4" s="94"/>
      <c r="D4" s="94"/>
      <c r="E4" s="94"/>
      <c r="F4" s="94"/>
      <c r="G4" s="94"/>
      <c r="H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94"/>
      <c r="B5" s="94"/>
      <c r="C5" s="94"/>
      <c r="D5" s="94"/>
      <c r="E5" s="94"/>
      <c r="F5" s="94"/>
      <c r="G5" s="94"/>
      <c r="H5" s="9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94"/>
      <c r="B6" s="94"/>
      <c r="C6" s="94"/>
      <c r="D6" s="94"/>
      <c r="E6" s="94"/>
      <c r="F6" s="94"/>
      <c r="G6" s="94"/>
      <c r="H6" s="9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94"/>
      <c r="B7" s="94"/>
      <c r="C7" s="94"/>
      <c r="D7" s="94"/>
      <c r="E7" s="94"/>
      <c r="F7" s="94"/>
      <c r="G7" s="94"/>
      <c r="H7" s="9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hidden="1">
      <c r="A8" s="94"/>
      <c r="B8" s="94"/>
      <c r="C8" s="94"/>
      <c r="D8" s="94"/>
      <c r="E8" s="94"/>
      <c r="F8" s="94"/>
      <c r="G8" s="94"/>
      <c r="H8" s="9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95" t="s">
        <v>78</v>
      </c>
      <c r="B9" s="95"/>
      <c r="C9" s="96" t="s">
        <v>79</v>
      </c>
      <c r="D9" s="96"/>
      <c r="E9" s="96"/>
      <c r="F9" s="96"/>
      <c r="G9" s="96"/>
      <c r="H9" s="7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95"/>
      <c r="B10" s="95"/>
      <c r="C10" s="97" t="s">
        <v>93</v>
      </c>
      <c r="D10" s="97"/>
      <c r="E10" s="97"/>
      <c r="F10" s="97"/>
      <c r="G10" s="97"/>
      <c r="H10" s="7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95"/>
      <c r="B11" s="95"/>
      <c r="C11" s="97" t="s">
        <v>80</v>
      </c>
      <c r="D11" s="97"/>
      <c r="E11" s="97"/>
      <c r="F11" s="97"/>
      <c r="G11" s="97"/>
      <c r="H11" s="7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95"/>
      <c r="B12" s="95"/>
      <c r="C12" s="97" t="s">
        <v>81</v>
      </c>
      <c r="D12" s="97"/>
      <c r="E12" s="97"/>
      <c r="F12" s="97"/>
      <c r="G12" s="97"/>
      <c r="H12" s="7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95"/>
      <c r="B13" s="95"/>
      <c r="C13" s="73" t="s">
        <v>82</v>
      </c>
      <c r="D13" s="74"/>
      <c r="E13" s="74"/>
      <c r="F13" s="74"/>
      <c r="G13" s="74"/>
      <c r="H13" s="7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98" t="s">
        <v>83</v>
      </c>
      <c r="B14" s="98"/>
      <c r="C14" s="98"/>
      <c r="D14" s="98"/>
      <c r="E14" s="98"/>
      <c r="F14" s="98"/>
      <c r="G14" s="9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5" customHeight="1">
      <c r="A15" s="99" t="s">
        <v>8</v>
      </c>
      <c r="B15" s="99" t="s">
        <v>9</v>
      </c>
      <c r="C15" s="99" t="s">
        <v>84</v>
      </c>
      <c r="D15" s="99" t="s">
        <v>11</v>
      </c>
      <c r="E15" s="99" t="s">
        <v>12</v>
      </c>
      <c r="F15" s="99" t="s">
        <v>85</v>
      </c>
      <c r="G15" s="100" t="s">
        <v>86</v>
      </c>
      <c r="H15" s="100" t="s">
        <v>87</v>
      </c>
      <c r="I15"/>
      <c r="J15" s="101"/>
      <c r="K15" s="102"/>
    </row>
    <row r="16" spans="1:11" ht="15" customHeight="1">
      <c r="A16" s="99"/>
      <c r="B16" s="99"/>
      <c r="C16" s="99"/>
      <c r="D16" s="99"/>
      <c r="E16" s="99"/>
      <c r="F16" s="99"/>
      <c r="G16" s="99"/>
      <c r="H16" s="100"/>
      <c r="I16"/>
      <c r="J16" s="101"/>
      <c r="K16" s="102"/>
    </row>
    <row r="17" spans="1:11" ht="15" customHeight="1">
      <c r="A17" s="99"/>
      <c r="B17" s="99"/>
      <c r="C17" s="99"/>
      <c r="D17" s="99"/>
      <c r="E17" s="99"/>
      <c r="F17" s="99"/>
      <c r="G17" s="99"/>
      <c r="H17" s="100"/>
      <c r="I17"/>
      <c r="J17" s="101"/>
      <c r="K17" s="102"/>
    </row>
  </sheetData>
  <sheetProtection selectLockedCells="1" selectUnlockedCells="1"/>
  <mergeCells count="17">
    <mergeCell ref="H15:H17"/>
    <mergeCell ref="J15:J17"/>
    <mergeCell ref="K15:K17"/>
    <mergeCell ref="A14:G14"/>
    <mergeCell ref="A15:A17"/>
    <mergeCell ref="B15:B17"/>
    <mergeCell ref="C15:C17"/>
    <mergeCell ref="D15:D17"/>
    <mergeCell ref="E15:E17"/>
    <mergeCell ref="F15:F17"/>
    <mergeCell ref="G15:G17"/>
    <mergeCell ref="A1:H8"/>
    <mergeCell ref="A9:B13"/>
    <mergeCell ref="C9:G9"/>
    <mergeCell ref="C10:G10"/>
    <mergeCell ref="C11:G11"/>
    <mergeCell ref="C12:G1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110" zoomScaleSheetLayoutView="110" zoomScalePageLayoutView="0" workbookViewId="0" topLeftCell="A1">
      <selection activeCell="A25" sqref="A25:A27"/>
    </sheetView>
  </sheetViews>
  <sheetFormatPr defaultColWidth="9.140625" defaultRowHeight="15"/>
  <cols>
    <col min="1" max="1" width="7.140625" style="1" customWidth="1"/>
    <col min="2" max="2" width="9.57421875" style="1" customWidth="1"/>
    <col min="3" max="3" width="70.7109375" style="2" customWidth="1"/>
    <col min="4" max="4" width="7.140625" style="1" customWidth="1"/>
    <col min="5" max="5" width="10.8515625" style="3" customWidth="1"/>
    <col min="6" max="6" width="9.140625" style="4" customWidth="1"/>
    <col min="7" max="7" width="10.57421875" style="4" customWidth="1"/>
    <col min="8" max="8" width="9.140625" style="4" customWidth="1"/>
    <col min="9" max="9" width="11.8515625" style="4" customWidth="1"/>
    <col min="10" max="10" width="10.57421875" style="4" customWidth="1"/>
    <col min="11" max="11" width="14.28125" style="4" customWidth="1"/>
    <col min="12" max="16384" width="9.140625" style="4" customWidth="1"/>
  </cols>
  <sheetData>
    <row r="1" spans="1:256" ht="15" customHeight="1">
      <c r="A1" s="103" t="s">
        <v>77</v>
      </c>
      <c r="B1" s="103"/>
      <c r="C1" s="103"/>
      <c r="D1" s="103"/>
      <c r="E1" s="10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03"/>
      <c r="B2" s="103"/>
      <c r="C2" s="103"/>
      <c r="D2" s="103"/>
      <c r="E2" s="10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03"/>
      <c r="B3" s="103"/>
      <c r="C3" s="103"/>
      <c r="D3" s="103"/>
      <c r="E3" s="10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03"/>
      <c r="B4" s="103"/>
      <c r="C4" s="103"/>
      <c r="D4" s="103"/>
      <c r="E4" s="10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03"/>
      <c r="B5" s="103"/>
      <c r="C5" s="103"/>
      <c r="D5" s="103"/>
      <c r="E5" s="10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03"/>
      <c r="B6" s="103"/>
      <c r="C6" s="103"/>
      <c r="D6" s="103"/>
      <c r="E6" s="10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 hidden="1">
      <c r="A7" s="103"/>
      <c r="B7" s="103"/>
      <c r="C7" s="103"/>
      <c r="D7" s="103"/>
      <c r="E7" s="10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hidden="1">
      <c r="A8" s="103"/>
      <c r="B8" s="103"/>
      <c r="C8" s="103"/>
      <c r="D8" s="103"/>
      <c r="E8" s="10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04" t="s">
        <v>88</v>
      </c>
      <c r="B9" s="104"/>
      <c r="C9" s="105" t="s">
        <v>89</v>
      </c>
      <c r="D9" s="105"/>
      <c r="E9" s="1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04"/>
      <c r="B10" s="104"/>
      <c r="C10" s="105" t="s">
        <v>94</v>
      </c>
      <c r="D10" s="105"/>
      <c r="E10" s="10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04"/>
      <c r="B11" s="104"/>
      <c r="C11" s="105" t="s">
        <v>90</v>
      </c>
      <c r="D11" s="105"/>
      <c r="E11" s="10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04"/>
      <c r="B12" s="104"/>
      <c r="C12" s="105" t="s">
        <v>91</v>
      </c>
      <c r="D12" s="105"/>
      <c r="E12" s="10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98" t="s">
        <v>83</v>
      </c>
      <c r="B13" s="98"/>
      <c r="C13" s="98"/>
      <c r="D13" s="98"/>
      <c r="E13" s="9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06" t="s">
        <v>95</v>
      </c>
      <c r="B14" s="106"/>
      <c r="C14" s="106"/>
      <c r="D14" s="106"/>
      <c r="E14" s="10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07" t="s">
        <v>8</v>
      </c>
      <c r="B15" s="108" t="s">
        <v>9</v>
      </c>
      <c r="C15" s="108" t="s">
        <v>92</v>
      </c>
      <c r="D15" s="108" t="s">
        <v>11</v>
      </c>
      <c r="E15" s="108" t="s">
        <v>12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07"/>
      <c r="B16" s="108"/>
      <c r="C16" s="108"/>
      <c r="D16" s="108"/>
      <c r="E16" s="10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 thickBot="1">
      <c r="A17" s="107"/>
      <c r="B17" s="108"/>
      <c r="C17" s="108"/>
      <c r="D17" s="108"/>
      <c r="E17" s="10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77"/>
      <c r="B18" s="77"/>
      <c r="C18" s="77"/>
      <c r="D18" s="77"/>
      <c r="E18" s="7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106" t="s">
        <v>96</v>
      </c>
      <c r="B19" s="106"/>
      <c r="C19" s="106"/>
      <c r="D19" s="106"/>
      <c r="E19" s="10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107" t="s">
        <v>8</v>
      </c>
      <c r="B20" s="108" t="s">
        <v>9</v>
      </c>
      <c r="C20" s="108" t="s">
        <v>92</v>
      </c>
      <c r="D20" s="108" t="s">
        <v>11</v>
      </c>
      <c r="E20" s="108" t="s">
        <v>12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07"/>
      <c r="B21" s="108"/>
      <c r="C21" s="108"/>
      <c r="D21" s="108"/>
      <c r="E21" s="10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 thickBot="1">
      <c r="A22" s="107"/>
      <c r="B22" s="108"/>
      <c r="C22" s="108"/>
      <c r="D22" s="108"/>
      <c r="E22" s="10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77"/>
      <c r="B23" s="77"/>
      <c r="C23" s="77"/>
      <c r="D23" s="77"/>
      <c r="E23" s="77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106" t="s">
        <v>97</v>
      </c>
      <c r="B24" s="106"/>
      <c r="C24" s="106"/>
      <c r="D24" s="106"/>
      <c r="E24" s="10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07" t="s">
        <v>8</v>
      </c>
      <c r="B25" s="108" t="s">
        <v>9</v>
      </c>
      <c r="C25" s="108" t="s">
        <v>92</v>
      </c>
      <c r="D25" s="108" t="s">
        <v>11</v>
      </c>
      <c r="E25" s="108" t="s">
        <v>12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107"/>
      <c r="B26" s="108"/>
      <c r="C26" s="108"/>
      <c r="D26" s="108"/>
      <c r="E26" s="10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 thickBot="1">
      <c r="A27" s="107"/>
      <c r="B27" s="108"/>
      <c r="C27" s="108"/>
      <c r="D27" s="108"/>
      <c r="E27" s="108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 thickBot="1">
      <c r="A28" s="109"/>
      <c r="B28" s="109"/>
      <c r="C28" s="109"/>
      <c r="D28" s="109"/>
      <c r="E28" s="109"/>
      <c r="F28"/>
      <c r="G28" s="7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sheetProtection selectLockedCells="1" selectUnlockedCells="1"/>
  <mergeCells count="26">
    <mergeCell ref="A28:E28"/>
    <mergeCell ref="A24:E24"/>
    <mergeCell ref="A25:A27"/>
    <mergeCell ref="B25:B27"/>
    <mergeCell ref="C25:C27"/>
    <mergeCell ref="D25:D27"/>
    <mergeCell ref="E25:E27"/>
    <mergeCell ref="A19:E19"/>
    <mergeCell ref="A20:A22"/>
    <mergeCell ref="B20:B22"/>
    <mergeCell ref="C20:C22"/>
    <mergeCell ref="D20:D22"/>
    <mergeCell ref="E20:E22"/>
    <mergeCell ref="A13:E13"/>
    <mergeCell ref="A14:E14"/>
    <mergeCell ref="A15:A17"/>
    <mergeCell ref="B15:B17"/>
    <mergeCell ref="C15:C17"/>
    <mergeCell ref="D15:D17"/>
    <mergeCell ref="E15:E17"/>
    <mergeCell ref="A1:E8"/>
    <mergeCell ref="A9:B12"/>
    <mergeCell ref="C9:E9"/>
    <mergeCell ref="C10:E10"/>
    <mergeCell ref="C11:E11"/>
    <mergeCell ref="C12:E1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3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FEITOSA</dc:creator>
  <cp:keywords/>
  <dc:description/>
  <cp:lastModifiedBy>Marcilio Goncalves Sabino</cp:lastModifiedBy>
  <cp:lastPrinted>2017-05-29T14:07:58Z</cp:lastPrinted>
  <dcterms:created xsi:type="dcterms:W3CDTF">2013-10-29T16:27:58Z</dcterms:created>
  <dcterms:modified xsi:type="dcterms:W3CDTF">2018-02-02T14:14:01Z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