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to\Desktop\"/>
    </mc:Choice>
  </mc:AlternateContent>
  <bookViews>
    <workbookView xWindow="120" yWindow="120" windowWidth="12240" windowHeight="5130"/>
  </bookViews>
  <sheets>
    <sheet name="SELEÇÃO DE TECNOLOGIA" sheetId="1" r:id="rId1"/>
    <sheet name="QUALIDADE DA ÁGUA" sheetId="2" state="hidden" r:id="rId2"/>
    <sheet name="ETA'S PADRÕES" sheetId="3" state="hidden" r:id="rId3"/>
    <sheet name="INFORMAÇÕES" sheetId="4" state="hidden" r:id="rId4"/>
    <sheet name="Plan1" sheetId="5" state="hidden" r:id="rId5"/>
    <sheet name="Plan2" sheetId="6" state="hidden" r:id="rId6"/>
  </sheets>
  <calcPr calcId="171027"/>
</workbook>
</file>

<file path=xl/calcChain.xml><?xml version="1.0" encoding="utf-8"?>
<calcChain xmlns="http://schemas.openxmlformats.org/spreadsheetml/2006/main">
  <c r="D38" i="1" l="1"/>
  <c r="H13" i="3" l="1"/>
  <c r="G13" i="3"/>
  <c r="F13" i="3"/>
  <c r="E13" i="3"/>
  <c r="D13" i="3"/>
  <c r="C13" i="3"/>
  <c r="B13" i="3"/>
  <c r="A13" i="3"/>
  <c r="C72" i="1" s="1"/>
  <c r="B15" i="2"/>
  <c r="A15" i="2"/>
  <c r="B4" i="2"/>
  <c r="B5" i="2"/>
  <c r="B8" i="2"/>
  <c r="B9" i="2"/>
  <c r="B10" i="2"/>
  <c r="B13" i="2"/>
  <c r="B14" i="2"/>
  <c r="B18" i="2"/>
  <c r="B19" i="2"/>
  <c r="B20" i="2"/>
  <c r="B23" i="2"/>
  <c r="B24" i="2"/>
  <c r="B25" i="2"/>
  <c r="A4" i="2"/>
  <c r="A5" i="2"/>
  <c r="A8" i="2"/>
  <c r="A9" i="2"/>
  <c r="A10" i="2"/>
  <c r="A13" i="2"/>
  <c r="A14" i="2"/>
  <c r="A18" i="2"/>
  <c r="A19" i="2"/>
  <c r="A20" i="2"/>
  <c r="A23" i="2"/>
  <c r="A24" i="2"/>
  <c r="A25" i="2"/>
  <c r="B3" i="2"/>
  <c r="A3" i="2"/>
  <c r="C20" i="2" l="1"/>
  <c r="C18" i="2"/>
  <c r="C19" i="2"/>
  <c r="C15" i="2"/>
  <c r="C25" i="2"/>
  <c r="C23" i="2"/>
  <c r="C14" i="2"/>
  <c r="C10" i="2"/>
  <c r="C8" i="2"/>
  <c r="C4" i="2"/>
  <c r="C24" i="2"/>
  <c r="C13" i="2"/>
  <c r="C9" i="2"/>
  <c r="C5" i="2"/>
  <c r="C3" i="2"/>
  <c r="I53" i="1" l="1"/>
  <c r="B27" i="4"/>
  <c r="B26" i="4"/>
  <c r="A25" i="4"/>
  <c r="B25" i="4" s="1"/>
  <c r="A24" i="4"/>
  <c r="B24" i="4" s="1"/>
  <c r="E28" i="4" l="1"/>
  <c r="I45" i="1"/>
</calcChain>
</file>

<file path=xl/sharedStrings.xml><?xml version="1.0" encoding="utf-8"?>
<sst xmlns="http://schemas.openxmlformats.org/spreadsheetml/2006/main" count="170" uniqueCount="103">
  <si>
    <t>VAZÃO</t>
  </si>
  <si>
    <t>FLUOR</t>
  </si>
  <si>
    <t>DUREZA</t>
  </si>
  <si>
    <t>≤ 500</t>
  </si>
  <si>
    <t>&gt; 500</t>
  </si>
  <si>
    <t>≤ 0,7</t>
  </si>
  <si>
    <t>&gt; 0,7</t>
  </si>
  <si>
    <t>CLORETO</t>
  </si>
  <si>
    <t>≤ 250</t>
  </si>
  <si>
    <t>&gt; 250</t>
  </si>
  <si>
    <t>Qualidade da água</t>
  </si>
  <si>
    <t>Flúor</t>
  </si>
  <si>
    <t>Dureza Total</t>
  </si>
  <si>
    <t>Cloreto</t>
  </si>
  <si>
    <t>Critérios de exclusão e observações sobre o modelo</t>
  </si>
  <si>
    <t>NÃO PODEREMOS UTILIZAR O MODELO</t>
  </si>
  <si>
    <t>PARTIR PARA PROXIMA ETAPA</t>
  </si>
  <si>
    <t>-</t>
  </si>
  <si>
    <t>Manancial</t>
  </si>
  <si>
    <t>Qual manancial utilizado para abastecimento humano?</t>
  </si>
  <si>
    <t>Subterrâneo</t>
  </si>
  <si>
    <t>Superficial</t>
  </si>
  <si>
    <t>A ÁGUA BRUTA CORRESPONDENTE A ÁGUA SUPERFICIAL SERÃO DE AMBIENTE LÓTICO OU LÊNTICO.</t>
  </si>
  <si>
    <t>Água bruta</t>
  </si>
  <si>
    <t>Poço</t>
  </si>
  <si>
    <t>Ambiente Lótico</t>
  </si>
  <si>
    <t>Ambiente Lêntico</t>
  </si>
  <si>
    <t>De onde será captada a água bruta?</t>
  </si>
  <si>
    <r>
      <t>Acima de 15 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/h</t>
    </r>
  </si>
  <si>
    <t>A ÁGUA BRUTA CORRESPONDENTE A MANANCIAL SUBTERRÂNEO SERÁ O POÇO.</t>
  </si>
  <si>
    <t>Vazão</t>
  </si>
  <si>
    <r>
      <t>Até 5 m</t>
    </r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/h</t>
    </r>
  </si>
  <si>
    <t>Cor</t>
  </si>
  <si>
    <t>Turbidez</t>
  </si>
  <si>
    <t>Ferro</t>
  </si>
  <si>
    <t>Manganês</t>
  </si>
  <si>
    <t>Fluor</t>
  </si>
  <si>
    <t>Dureza</t>
  </si>
  <si>
    <t>PH</t>
  </si>
  <si>
    <t>→ Check abaixo os parâmetros de qualidade de água que foram analisados:</t>
  </si>
  <si>
    <t>→ Indique o valor dos parâmetros físico-químicos abaixo:</t>
  </si>
  <si>
    <t>TURBIDEZ</t>
  </si>
  <si>
    <t>COR</t>
  </si>
  <si>
    <t>FERRO</t>
  </si>
  <si>
    <t>MANGANÊS</t>
  </si>
  <si>
    <t>MANANCIAL</t>
  </si>
  <si>
    <t>ÁGUA BRUTA</t>
  </si>
  <si>
    <t>ALGAS</t>
  </si>
  <si>
    <t>SIMPLES DESINFECÇÃO</t>
  </si>
  <si>
    <t>Resultado</t>
  </si>
  <si>
    <t>&gt; 5</t>
  </si>
  <si>
    <r>
      <rPr>
        <sz val="11"/>
        <color theme="1"/>
        <rFont val="Calibri"/>
        <family val="2"/>
      </rPr>
      <t>≤</t>
    </r>
    <r>
      <rPr>
        <sz val="11"/>
        <color theme="1"/>
        <rFont val="Calibri"/>
        <family val="2"/>
        <scheme val="minor"/>
      </rPr>
      <t xml:space="preserve"> 0,3</t>
    </r>
  </si>
  <si>
    <r>
      <rPr>
        <sz val="11"/>
        <color theme="1"/>
        <rFont val="Calibri"/>
        <family val="2"/>
      </rPr>
      <t>&gt;0,3 e ≤</t>
    </r>
    <r>
      <rPr>
        <sz val="11"/>
        <color theme="1"/>
        <rFont val="Calibri"/>
        <family val="2"/>
        <scheme val="minor"/>
      </rPr>
      <t xml:space="preserve"> 5</t>
    </r>
  </si>
  <si>
    <t>ALGA</t>
  </si>
  <si>
    <r>
      <rPr>
        <sz val="11"/>
        <color theme="1"/>
        <rFont val="Calibri"/>
        <family val="2"/>
      </rPr>
      <t>≤</t>
    </r>
    <r>
      <rPr>
        <sz val="11"/>
        <color theme="1"/>
        <rFont val="Calibri"/>
        <family val="2"/>
        <scheme val="minor"/>
      </rPr>
      <t xml:space="preserve"> 0,1</t>
    </r>
  </si>
  <si>
    <t>&gt; 1</t>
  </si>
  <si>
    <t>mg/L</t>
  </si>
  <si>
    <r>
      <t>Até 15 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/h</t>
    </r>
  </si>
  <si>
    <t xml:space="preserve">SÃO CONSIDERADOS AMBIENTES LÓTICOS AQUELES QUE APRESENTAM UM FLUXO CONSTANTE DE ÁGUA, COMO POR EXEMPLO, OS RIOS.
</t>
  </si>
  <si>
    <t>AMBIENTES LÊNTICOS SÃO REPRESENTADOS POR LAGOAS, LAGOS E AÇUDES.</t>
  </si>
  <si>
    <t>POÇO</t>
  </si>
  <si>
    <t>&lt; 20</t>
  </si>
  <si>
    <r>
      <rPr>
        <sz val="11"/>
        <color theme="1"/>
        <rFont val="Calibri"/>
        <family val="2"/>
      </rPr>
      <t>&gt; 0,1 e ≤</t>
    </r>
    <r>
      <rPr>
        <sz val="11"/>
        <color theme="1"/>
        <rFont val="Calibri"/>
        <family val="2"/>
        <scheme val="minor"/>
      </rPr>
      <t xml:space="preserve"> 1</t>
    </r>
  </si>
  <si>
    <t>&lt; 1000</t>
  </si>
  <si>
    <t>Densidade de algas</t>
  </si>
  <si>
    <t>Algas</t>
  </si>
  <si>
    <t>COM A VAZÃO INDICADA O MODELO PODERÁ OBTER RESULTADO.</t>
  </si>
  <si>
    <t>SIM</t>
  </si>
  <si>
    <t>NÃO</t>
  </si>
  <si>
    <t>RESULTADO</t>
  </si>
  <si>
    <t>ADOTAR OUTRO MANANCIAL OU TECNOLOGIA</t>
  </si>
  <si>
    <t>Nitrato</t>
  </si>
  <si>
    <t>Nitrito</t>
  </si>
  <si>
    <t>É IMPORTANTE, PARA QUE HAJA RESPOSTA DO MODELO, QUE TODOS OS PARÂMETROS ACIMA SEJAM ANALISADOS.</t>
  </si>
  <si>
    <t>Amônia</t>
  </si>
  <si>
    <t>NITRATO</t>
  </si>
  <si>
    <t>NITRITO</t>
  </si>
  <si>
    <t>AMÔNIA</t>
  </si>
  <si>
    <t>≤ 1,5</t>
  </si>
  <si>
    <t>&gt; 1,5</t>
  </si>
  <si>
    <t>≤ 10</t>
  </si>
  <si>
    <t>&gt; 10</t>
  </si>
  <si>
    <t>≤ 1</t>
  </si>
  <si>
    <r>
      <t>Entre 5,1 e 10 m</t>
    </r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/h</t>
    </r>
  </si>
  <si>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 xml:space="preserve"> 20 e &lt; 50</t>
    </r>
  </si>
  <si>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 xml:space="preserve"> 50</t>
    </r>
  </si>
  <si>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 xml:space="preserve"> 1000 e &lt; 5000</t>
    </r>
  </si>
  <si>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 xml:space="preserve"> 5000</t>
    </r>
  </si>
  <si>
    <t>Indique o valor dos parâmetros de qualidade de água abaixo:</t>
  </si>
  <si>
    <t>uH</t>
  </si>
  <si>
    <t>uT</t>
  </si>
  <si>
    <t>UPA/ml</t>
  </si>
  <si>
    <t>FILTRAÇÃO DIRETA ASCENDENTE</t>
  </si>
  <si>
    <t>DUPLA FILTRAÇÃO</t>
  </si>
  <si>
    <t>OXID. SEGUIDO DE FILTRAÇÃO ASCENDENTE</t>
  </si>
  <si>
    <t>OXIDAÇÃO SEGUIDO DE FILTRAÇÃO ASCENDENTE</t>
  </si>
  <si>
    <t>CICLO COMPLETO</t>
  </si>
  <si>
    <t>Acima de 10 m³/h</t>
  </si>
  <si>
    <t>ALUMÍNIO</t>
  </si>
  <si>
    <t xml:space="preserve"> &gt;0,2</t>
  </si>
  <si>
    <t>≤ 0,2</t>
  </si>
  <si>
    <t>Alumínio</t>
  </si>
  <si>
    <t>→ Outros parâmetros de qualidade da água bruta diferente de Cor, Turbidez, Alumínio, Ferro, Manganês, Fluor, Dureza, Nitrato, Nitrito, Amônia, Coreto e Densidade Algal possuem sempre concentrações menores ou iguais às máximas permitidas pela portaria vigente do Ministério da Saúde?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</si>
</sst>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vertAlign val="superscript"/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Border="1"/>
    <xf numFmtId="0" fontId="2" fillId="0" borderId="7" xfId="0" applyFont="1" applyBorder="1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0" borderId="0" xfId="0" applyFill="1"/>
    <xf numFmtId="0" fontId="6" fillId="0" borderId="0" xfId="0" applyFont="1" applyFill="1" applyAlignment="1">
      <alignment vertical="center" wrapText="1"/>
    </xf>
    <xf numFmtId="0" fontId="8" fillId="0" borderId="0" xfId="0" applyFont="1"/>
    <xf numFmtId="0" fontId="3" fillId="2" borderId="15" xfId="0" applyFont="1" applyFill="1" applyBorder="1" applyAlignment="1">
      <alignment horizontal="center"/>
    </xf>
    <xf numFmtId="0" fontId="3" fillId="2" borderId="15" xfId="0" applyFont="1" applyFill="1" applyBorder="1"/>
    <xf numFmtId="0" fontId="3" fillId="2" borderId="15" xfId="0" applyFont="1" applyFill="1" applyBorder="1" applyAlignment="1"/>
    <xf numFmtId="0" fontId="2" fillId="0" borderId="15" xfId="0" applyFont="1" applyBorder="1"/>
    <xf numFmtId="0" fontId="2" fillId="0" borderId="0" xfId="0" applyFont="1" applyFill="1" applyProtection="1">
      <protection locked="0"/>
    </xf>
    <xf numFmtId="0" fontId="6" fillId="0" borderId="0" xfId="0" applyFont="1" applyFill="1" applyProtection="1">
      <protection locked="0"/>
    </xf>
    <xf numFmtId="0" fontId="8" fillId="0" borderId="0" xfId="0" applyFont="1" applyFill="1" applyProtection="1">
      <protection locked="0"/>
    </xf>
    <xf numFmtId="0" fontId="1" fillId="0" borderId="0" xfId="0" applyFont="1" applyFill="1" applyProtection="1"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Protection="1">
      <protection locked="0"/>
    </xf>
    <xf numFmtId="0" fontId="10" fillId="0" borderId="0" xfId="0" applyFont="1" applyFill="1" applyProtection="1"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0" fillId="0" borderId="0" xfId="0" applyFill="1" applyBorder="1" applyProtection="1">
      <protection locked="0"/>
    </xf>
    <xf numFmtId="0" fontId="6" fillId="0" borderId="0" xfId="0" applyFont="1" applyFill="1" applyAlignment="1" applyProtection="1">
      <protection locked="0"/>
    </xf>
    <xf numFmtId="0" fontId="0" fillId="0" borderId="0" xfId="0" applyFill="1" applyProtection="1">
      <protection locked="0"/>
    </xf>
    <xf numFmtId="0" fontId="6" fillId="0" borderId="0" xfId="0" applyFont="1" applyFill="1" applyAlignment="1" applyProtection="1">
      <alignment horizontal="left"/>
      <protection locked="0"/>
    </xf>
    <xf numFmtId="0" fontId="6" fillId="0" borderId="0" xfId="0" applyFont="1" applyFill="1" applyAlignment="1" applyProtection="1">
      <alignment vertical="center" wrapText="1"/>
      <protection locked="0"/>
    </xf>
    <xf numFmtId="0" fontId="13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Alignment="1" applyProtection="1">
      <protection locked="0"/>
    </xf>
    <xf numFmtId="0" fontId="14" fillId="8" borderId="9" xfId="0" applyFont="1" applyFill="1" applyBorder="1" applyAlignment="1" applyProtection="1">
      <alignment horizontal="center" vertical="center" wrapText="1"/>
      <protection locked="0" hidden="1"/>
    </xf>
    <xf numFmtId="0" fontId="14" fillId="8" borderId="10" xfId="0" applyFont="1" applyFill="1" applyBorder="1" applyAlignment="1" applyProtection="1">
      <alignment horizontal="center" vertical="center" wrapText="1"/>
      <protection locked="0" hidden="1"/>
    </xf>
    <xf numFmtId="0" fontId="14" fillId="8" borderId="11" xfId="0" applyFont="1" applyFill="1" applyBorder="1" applyAlignment="1" applyProtection="1">
      <alignment horizontal="center" vertical="center" wrapText="1"/>
      <protection locked="0" hidden="1"/>
    </xf>
    <xf numFmtId="0" fontId="14" fillId="8" borderId="5" xfId="0" applyFont="1" applyFill="1" applyBorder="1" applyAlignment="1" applyProtection="1">
      <alignment horizontal="center" vertical="center" wrapText="1"/>
      <protection locked="0" hidden="1"/>
    </xf>
    <xf numFmtId="0" fontId="14" fillId="8" borderId="0" xfId="0" applyFont="1" applyFill="1" applyBorder="1" applyAlignment="1" applyProtection="1">
      <alignment horizontal="center" vertical="center" wrapText="1"/>
      <protection locked="0" hidden="1"/>
    </xf>
    <xf numFmtId="0" fontId="14" fillId="8" borderId="4" xfId="0" applyFont="1" applyFill="1" applyBorder="1" applyAlignment="1" applyProtection="1">
      <alignment horizontal="center" vertical="center" wrapText="1"/>
      <protection locked="0" hidden="1"/>
    </xf>
    <xf numFmtId="0" fontId="14" fillId="8" borderId="6" xfId="0" applyFont="1" applyFill="1" applyBorder="1" applyAlignment="1" applyProtection="1">
      <alignment horizontal="center" vertical="center" wrapText="1"/>
      <protection locked="0" hidden="1"/>
    </xf>
    <xf numFmtId="0" fontId="14" fillId="8" borderId="7" xfId="0" applyFont="1" applyFill="1" applyBorder="1" applyAlignment="1" applyProtection="1">
      <alignment horizontal="center" vertical="center" wrapText="1"/>
      <protection locked="0" hidden="1"/>
    </xf>
    <xf numFmtId="0" fontId="14" fillId="8" borderId="8" xfId="0" applyFont="1" applyFill="1" applyBorder="1" applyAlignment="1" applyProtection="1">
      <alignment horizontal="center" vertical="center" wrapText="1"/>
      <protection locked="0" hidden="1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 hidden="1"/>
    </xf>
    <xf numFmtId="0" fontId="1" fillId="0" borderId="10" xfId="0" applyFont="1" applyFill="1" applyBorder="1" applyAlignment="1" applyProtection="1">
      <alignment horizontal="center" vertical="center" wrapText="1"/>
      <protection locked="0" hidden="1"/>
    </xf>
    <xf numFmtId="0" fontId="1" fillId="0" borderId="11" xfId="0" applyFont="1" applyFill="1" applyBorder="1" applyAlignment="1" applyProtection="1">
      <alignment horizontal="center" vertical="center" wrapText="1"/>
      <protection locked="0" hidden="1"/>
    </xf>
    <xf numFmtId="0" fontId="1" fillId="0" borderId="5" xfId="0" applyFont="1" applyFill="1" applyBorder="1" applyAlignment="1" applyProtection="1">
      <alignment horizontal="center" vertical="center" wrapText="1"/>
      <protection locked="0" hidden="1"/>
    </xf>
    <xf numFmtId="0" fontId="1" fillId="0" borderId="0" xfId="0" applyFont="1" applyFill="1" applyBorder="1" applyAlignment="1" applyProtection="1">
      <alignment horizontal="center" vertical="center" wrapText="1"/>
      <protection locked="0" hidden="1"/>
    </xf>
    <xf numFmtId="0" fontId="1" fillId="0" borderId="4" xfId="0" applyFont="1" applyFill="1" applyBorder="1" applyAlignment="1" applyProtection="1">
      <alignment horizontal="center" vertical="center" wrapText="1"/>
      <protection locked="0" hidden="1"/>
    </xf>
    <xf numFmtId="0" fontId="1" fillId="0" borderId="6" xfId="0" applyFont="1" applyFill="1" applyBorder="1" applyAlignment="1" applyProtection="1">
      <alignment horizontal="center" vertical="center" wrapText="1"/>
      <protection locked="0" hidden="1"/>
    </xf>
    <xf numFmtId="0" fontId="1" fillId="0" borderId="7" xfId="0" applyFont="1" applyFill="1" applyBorder="1" applyAlignment="1" applyProtection="1">
      <alignment horizontal="center" vertical="center" wrapText="1"/>
      <protection locked="0" hidden="1"/>
    </xf>
    <xf numFmtId="0" fontId="1" fillId="0" borderId="8" xfId="0" applyFont="1" applyFill="1" applyBorder="1" applyAlignment="1" applyProtection="1">
      <alignment horizontal="center" vertical="center" wrapText="1"/>
      <protection locked="0" hidden="1"/>
    </xf>
    <xf numFmtId="0" fontId="0" fillId="0" borderId="0" xfId="0" applyFill="1" applyAlignment="1" applyProtection="1">
      <alignment horizontal="center"/>
      <protection locked="0"/>
    </xf>
    <xf numFmtId="0" fontId="11" fillId="0" borderId="2" xfId="0" applyFont="1" applyFill="1" applyBorder="1" applyAlignment="1" applyProtection="1">
      <alignment horizontal="center"/>
      <protection locked="0"/>
    </xf>
    <xf numFmtId="0" fontId="11" fillId="0" borderId="3" xfId="0" applyFont="1" applyFill="1" applyBorder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left"/>
      <protection locked="0"/>
    </xf>
    <xf numFmtId="0" fontId="13" fillId="8" borderId="9" xfId="0" applyFont="1" applyFill="1" applyBorder="1" applyAlignment="1" applyProtection="1">
      <alignment horizontal="center" vertical="center" wrapText="1"/>
      <protection locked="0" hidden="1"/>
    </xf>
    <xf numFmtId="0" fontId="13" fillId="8" borderId="10" xfId="0" applyFont="1" applyFill="1" applyBorder="1" applyAlignment="1" applyProtection="1">
      <alignment horizontal="center" vertical="center" wrapText="1"/>
      <protection locked="0" hidden="1"/>
    </xf>
    <xf numFmtId="0" fontId="13" fillId="8" borderId="11" xfId="0" applyFont="1" applyFill="1" applyBorder="1" applyAlignment="1" applyProtection="1">
      <alignment horizontal="center" vertical="center" wrapText="1"/>
      <protection locked="0" hidden="1"/>
    </xf>
    <xf numFmtId="0" fontId="13" fillId="8" borderId="6" xfId="0" applyFont="1" applyFill="1" applyBorder="1" applyAlignment="1" applyProtection="1">
      <alignment horizontal="center" vertical="center" wrapText="1"/>
      <protection locked="0" hidden="1"/>
    </xf>
    <xf numFmtId="0" fontId="13" fillId="8" borderId="7" xfId="0" applyFont="1" applyFill="1" applyBorder="1" applyAlignment="1" applyProtection="1">
      <alignment horizontal="center" vertical="center" wrapText="1"/>
      <protection locked="0" hidden="1"/>
    </xf>
    <xf numFmtId="0" fontId="13" fillId="8" borderId="8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Fill="1" applyAlignment="1" applyProtection="1">
      <alignment horizontal="left" vertical="center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2" dropStyle="combo" dx="16" fmlaLink="$D$26" fmlaRange="INFORMAÇÕES!$D$3:$D$4" sel="1" val="0"/>
</file>

<file path=xl/ctrlProps/ctrlProp10.xml><?xml version="1.0" encoding="utf-8"?>
<formControlPr xmlns="http://schemas.microsoft.com/office/spreadsheetml/2009/9/main" objectType="CheckBox" checked="Checked" fmlaLink="INFORMAÇÕES!$J$8" lockText="1"/>
</file>

<file path=xl/ctrlProps/ctrlProp11.xml><?xml version="1.0" encoding="utf-8"?>
<formControlPr xmlns="http://schemas.microsoft.com/office/spreadsheetml/2009/9/main" objectType="CheckBox" checked="Checked" fmlaLink="INFORMAÇÕES!$J$9" lockText="1"/>
</file>

<file path=xl/ctrlProps/ctrlProp12.xml><?xml version="1.0" encoding="utf-8"?>
<formControlPr xmlns="http://schemas.microsoft.com/office/spreadsheetml/2009/9/main" objectType="CheckBox" checked="Checked" fmlaLink="INFORMAÇÕES!$L$7" lockText="1"/>
</file>

<file path=xl/ctrlProps/ctrlProp13.xml><?xml version="1.0" encoding="utf-8"?>
<formControlPr xmlns="http://schemas.microsoft.com/office/spreadsheetml/2009/9/main" objectType="CheckBox" checked="Checked" fmlaLink="INFORMAÇÕES!$L$8" lockText="1"/>
</file>

<file path=xl/ctrlProps/ctrlProp14.xml><?xml version="1.0" encoding="utf-8"?>
<formControlPr xmlns="http://schemas.microsoft.com/office/spreadsheetml/2009/9/main" objectType="Drop" dropLines="2" dropStyle="combo" dx="16" fmlaLink="$G$26" fmlaRange="INFORMAÇÕES!$J$3:$J$4" sel="2" val="0"/>
</file>

<file path=xl/ctrlProps/ctrlProp15.xml><?xml version="1.0" encoding="utf-8"?>
<formControlPr xmlns="http://schemas.microsoft.com/office/spreadsheetml/2009/9/main" objectType="Drop" dropLines="3" dropStyle="combo" dx="16" fmlaLink="$D$63" fmlaRange="'QUALIDADE DA ÁGUA'!$C$3:$C$5" sel="3" val="0"/>
</file>

<file path=xl/ctrlProps/ctrlProp16.xml><?xml version="1.0" encoding="utf-8"?>
<formControlPr xmlns="http://schemas.microsoft.com/office/spreadsheetml/2009/9/main" objectType="Drop" dropLines="3" dropStyle="combo" dx="16" fmlaLink="$D$65" fmlaRange="'QUALIDADE DA ÁGUA'!$C$8:$C$10" sel="2" val="0"/>
</file>

<file path=xl/ctrlProps/ctrlProp17.xml><?xml version="1.0" encoding="utf-8"?>
<formControlPr xmlns="http://schemas.microsoft.com/office/spreadsheetml/2009/9/main" objectType="Drop" dropLines="3" dropStyle="combo" dx="16" fmlaLink="$D$67" fmlaRange="'QUALIDADE DA ÁGUA'!$C$18:$C$20" sel="2" val="0"/>
</file>

<file path=xl/ctrlProps/ctrlProp18.xml><?xml version="1.0" encoding="utf-8"?>
<formControlPr xmlns="http://schemas.microsoft.com/office/spreadsheetml/2009/9/main" objectType="Drop" dropLines="3" dropStyle="combo" dx="16" fmlaLink="$J$63" fmlaRange="'QUALIDADE DA ÁGUA'!$C$23:$C$25" sel="1" val="0"/>
</file>

<file path=xl/ctrlProps/ctrlProp19.xml><?xml version="1.0" encoding="utf-8"?>
<formControlPr xmlns="http://schemas.microsoft.com/office/spreadsheetml/2009/9/main" objectType="Drop" dropLines="3" dropStyle="combo" dx="16" fmlaLink="$J$65" fmlaRange="'QUALIDADE DA ÁGUA'!$C$13:$C$15" sel="1" val="0"/>
</file>

<file path=xl/ctrlProps/ctrlProp2.xml><?xml version="1.0" encoding="utf-8"?>
<formControlPr xmlns="http://schemas.microsoft.com/office/spreadsheetml/2009/9/main" objectType="Drop" dropLines="2" dropStyle="combo" dx="16" fmlaLink="$D$28" fmlaRange="INFORMAÇÕES!$H$3:$H$4" sel="1" val="0"/>
</file>

<file path=xl/ctrlProps/ctrlProp20.xml><?xml version="1.0" encoding="utf-8"?>
<formControlPr xmlns="http://schemas.microsoft.com/office/spreadsheetml/2009/9/main" objectType="Drop" dropLines="2" dropStyle="combo" dx="16" fmlaLink="'SELEÇÃO DE TECNOLOGIA'!$B$36" fmlaRange="INFORMAÇÕES!$H$11:$H$12" sel="1" val="0"/>
</file>

<file path=xl/ctrlProps/ctrlProp21.xml><?xml version="1.0" encoding="utf-8"?>
<formControlPr xmlns="http://schemas.microsoft.com/office/spreadsheetml/2009/9/main" objectType="CheckBox" checked="Checked" fmlaLink="INFORMAÇÕES!$L$9" lockText="1"/>
</file>

<file path=xl/ctrlProps/ctrlProp22.xml><?xml version="1.0" encoding="utf-8"?>
<formControlPr xmlns="http://schemas.microsoft.com/office/spreadsheetml/2009/9/main" objectType="CheckBox" checked="Checked" fmlaLink="INFORMAÇÕES!$N$7" lockText="1"/>
</file>

<file path=xl/ctrlProps/ctrlProp23.xml><?xml version="1.0" encoding="utf-8"?>
<formControlPr xmlns="http://schemas.microsoft.com/office/spreadsheetml/2009/9/main" objectType="CheckBox" checked="Checked" fmlaLink="INFORMAÇÕES!$N$8" lockText="1"/>
</file>

<file path=xl/ctrlProps/ctrlProp24.xml><?xml version="1.0" encoding="utf-8"?>
<formControlPr xmlns="http://schemas.microsoft.com/office/spreadsheetml/2009/9/main" objectType="Drop" dropLines="2" dropStyle="combo" dx="16" fmlaLink="$G$28" fmlaRange="INFORMAÇÕES!$I$3:$I$4" sel="1" val="0"/>
</file>

<file path=xl/ctrlProps/ctrlProp25.xml><?xml version="1.0" encoding="utf-8"?>
<formControlPr xmlns="http://schemas.microsoft.com/office/spreadsheetml/2009/9/main" objectType="Drop" dropLines="2" dropStyle="combo" dx="16" fmlaLink="$G$30" fmlaRange="INFORMAÇÕES!$K$3:$K$4" sel="1" val="0"/>
</file>

<file path=xl/ctrlProps/ctrlProp26.xml><?xml version="1.0" encoding="utf-8"?>
<formControlPr xmlns="http://schemas.microsoft.com/office/spreadsheetml/2009/9/main" objectType="CheckBox" checked="Checked" fmlaLink="INFORMAÇÕES!$N$9" lockText="1"/>
</file>

<file path=xl/ctrlProps/ctrlProp27.xml><?xml version="1.0" encoding="utf-8"?>
<formControlPr xmlns="http://schemas.microsoft.com/office/spreadsheetml/2009/9/main" objectType="Drop" dropLines="2" dropStyle="combo" dx="16" fmlaLink="$J$26" fmlaRange="INFORMAÇÕES!$E$3:$E$4" sel="1" val="0"/>
</file>

<file path=xl/ctrlProps/ctrlProp3.xml><?xml version="1.0" encoding="utf-8"?>
<formControlPr xmlns="http://schemas.microsoft.com/office/spreadsheetml/2009/9/main" objectType="Drop" dropLines="2" dropStyle="combo" dx="16" fmlaLink="$D$30" fmlaRange="INFORMAÇÕES!$F$3:$F$4" sel="1" val="0"/>
</file>

<file path=xl/ctrlProps/ctrlProp4.xml><?xml version="1.0" encoding="utf-8"?>
<formControlPr xmlns="http://schemas.microsoft.com/office/spreadsheetml/2009/9/main" objectType="Drop" dropLines="2" dropStyle="combo" dx="16" fmlaLink="$B$44" fmlaRange="INFORMAÇÕES!$B$17:$B$18" sel="1" val="0"/>
</file>

<file path=xl/ctrlProps/ctrlProp5.xml><?xml version="1.0" encoding="utf-8"?>
<formControlPr xmlns="http://schemas.microsoft.com/office/spreadsheetml/2009/9/main" objectType="Drop" dropLines="2" dropStyle="combo" dx="16" fmlaLink="$B$53" fmlaRange="INFORMAÇÕES!$B$24:$B$25" sel="1" val="0"/>
</file>

<file path=xl/ctrlProps/ctrlProp6.xml><?xml version="1.0" encoding="utf-8"?>
<formControlPr xmlns="http://schemas.microsoft.com/office/spreadsheetml/2009/9/main" objectType="CheckBox" checked="Checked" fmlaLink="INFORMAÇÕES!$H$7" lockText="1"/>
</file>

<file path=xl/ctrlProps/ctrlProp7.xml><?xml version="1.0" encoding="utf-8"?>
<formControlPr xmlns="http://schemas.microsoft.com/office/spreadsheetml/2009/9/main" objectType="CheckBox" checked="Checked" fmlaLink="INFORMAÇÕES!$H$8" lockText="1"/>
</file>

<file path=xl/ctrlProps/ctrlProp8.xml><?xml version="1.0" encoding="utf-8"?>
<formControlPr xmlns="http://schemas.microsoft.com/office/spreadsheetml/2009/9/main" objectType="CheckBox" checked="Checked" fmlaLink="INFORMAÇÕES!$H$9" lockText="1"/>
</file>

<file path=xl/ctrlProps/ctrlProp9.xml><?xml version="1.0" encoding="utf-8"?>
<formControlPr xmlns="http://schemas.microsoft.com/office/spreadsheetml/2009/9/main" objectType="CheckBox" checked="Checked" fmlaLink="INFORMAÇÕES!$J$7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571500</xdr:colOff>
      <xdr:row>0</xdr:row>
      <xdr:rowOff>171450</xdr:rowOff>
    </xdr:from>
    <xdr:ext cx="6905625" cy="1094274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81100" y="171450"/>
          <a:ext cx="6905625" cy="1094274"/>
        </a:xfrm>
        <a:prstGeom prst="rect">
          <a:avLst/>
        </a:prstGeom>
        <a:ln>
          <a:solidFill>
            <a:schemeClr val="tx2">
              <a:lumMod val="75000"/>
            </a:schemeClr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pt-BR" sz="32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solidFill>
                <a:schemeClr val="tx2">
                  <a:lumMod val="75000"/>
                </a:schemeClr>
              </a:solidFill>
              <a:effectLst/>
            </a:rPr>
            <a:t>Modelo para seleção de tecnologia de tratamento de água</a:t>
          </a:r>
        </a:p>
      </xdr:txBody>
    </xdr:sp>
    <xdr:clientData/>
  </xdr:oneCellAnchor>
  <xdr:twoCellAnchor>
    <xdr:from>
      <xdr:col>0</xdr:col>
      <xdr:colOff>95250</xdr:colOff>
      <xdr:row>1</xdr:row>
      <xdr:rowOff>9525</xdr:rowOff>
    </xdr:from>
    <xdr:to>
      <xdr:col>1</xdr:col>
      <xdr:colOff>465082</xdr:colOff>
      <xdr:row>5</xdr:row>
      <xdr:rowOff>47625</xdr:rowOff>
    </xdr:to>
    <xdr:pic>
      <xdr:nvPicPr>
        <xdr:cNvPr id="1056" name="Imagem 3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200025"/>
          <a:ext cx="979432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25244</xdr:rowOff>
    </xdr:from>
    <xdr:to>
      <xdr:col>1</xdr:col>
      <xdr:colOff>542925</xdr:colOff>
      <xdr:row>7</xdr:row>
      <xdr:rowOff>145881</xdr:rowOff>
    </xdr:to>
    <xdr:pic>
      <xdr:nvPicPr>
        <xdr:cNvPr id="1057" name="Imagem 1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168244"/>
          <a:ext cx="1152525" cy="3111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542925</xdr:colOff>
      <xdr:row>3</xdr:row>
      <xdr:rowOff>66676</xdr:rowOff>
    </xdr:from>
    <xdr:to>
      <xdr:col>14</xdr:col>
      <xdr:colOff>276225</xdr:colOff>
      <xdr:row>5</xdr:row>
      <xdr:rowOff>104004</xdr:rowOff>
    </xdr:to>
    <xdr:pic>
      <xdr:nvPicPr>
        <xdr:cNvPr id="1058" name="Imagem 1" descr="G:\Cópia de PLACA DE OBRA CAGECE.jpg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277225" y="638176"/>
          <a:ext cx="952500" cy="4183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419099</xdr:colOff>
      <xdr:row>0</xdr:row>
      <xdr:rowOff>38100</xdr:rowOff>
    </xdr:from>
    <xdr:to>
      <xdr:col>14</xdr:col>
      <xdr:colOff>485774</xdr:colOff>
      <xdr:row>3</xdr:row>
      <xdr:rowOff>36671</xdr:rowOff>
    </xdr:to>
    <xdr:pic>
      <xdr:nvPicPr>
        <xdr:cNvPr id="1059" name="Imagem 2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153399" y="38100"/>
          <a:ext cx="1285875" cy="5700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457200</xdr:colOff>
      <xdr:row>5</xdr:row>
      <xdr:rowOff>142875</xdr:rowOff>
    </xdr:from>
    <xdr:to>
      <xdr:col>14</xdr:col>
      <xdr:colOff>485775</xdr:colOff>
      <xdr:row>7</xdr:row>
      <xdr:rowOff>168042</xdr:rowOff>
    </xdr:to>
    <xdr:pic>
      <xdr:nvPicPr>
        <xdr:cNvPr id="1060" name="Imagem 2" descr="C:\Documents and Settings\PAULOBRIGIDO\Meus documentos\Paulo\SISAR\SISAR padrão com timbre.jpg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191500" y="1095375"/>
          <a:ext cx="1247775" cy="406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25</xdr:row>
          <xdr:rowOff>9525</xdr:rowOff>
        </xdr:from>
        <xdr:to>
          <xdr:col>4</xdr:col>
          <xdr:colOff>0</xdr:colOff>
          <xdr:row>26</xdr:row>
          <xdr:rowOff>9525</xdr:rowOff>
        </xdr:to>
        <xdr:sp macro="" textlink="">
          <xdr:nvSpPr>
            <xdr:cNvPr id="1026" name="Drop-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27</xdr:row>
          <xdr:rowOff>9525</xdr:rowOff>
        </xdr:from>
        <xdr:to>
          <xdr:col>4</xdr:col>
          <xdr:colOff>0</xdr:colOff>
          <xdr:row>28</xdr:row>
          <xdr:rowOff>9525</xdr:rowOff>
        </xdr:to>
        <xdr:sp macro="" textlink="">
          <xdr:nvSpPr>
            <xdr:cNvPr id="1029" name="Drop-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29</xdr:row>
          <xdr:rowOff>9525</xdr:rowOff>
        </xdr:from>
        <xdr:to>
          <xdr:col>4</xdr:col>
          <xdr:colOff>0</xdr:colOff>
          <xdr:row>30</xdr:row>
          <xdr:rowOff>9525</xdr:rowOff>
        </xdr:to>
        <xdr:sp macro="" textlink="">
          <xdr:nvSpPr>
            <xdr:cNvPr id="1030" name="Drop-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43</xdr:row>
          <xdr:rowOff>9525</xdr:rowOff>
        </xdr:from>
        <xdr:to>
          <xdr:col>3</xdr:col>
          <xdr:colOff>19050</xdr:colOff>
          <xdr:row>44</xdr:row>
          <xdr:rowOff>19050</xdr:rowOff>
        </xdr:to>
        <xdr:sp macro="" textlink="">
          <xdr:nvSpPr>
            <xdr:cNvPr id="1031" name="Drop-dow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52</xdr:row>
          <xdr:rowOff>9525</xdr:rowOff>
        </xdr:from>
        <xdr:to>
          <xdr:col>3</xdr:col>
          <xdr:colOff>9525</xdr:colOff>
          <xdr:row>53</xdr:row>
          <xdr:rowOff>19050</xdr:rowOff>
        </xdr:to>
        <xdr:sp macro="" textlink="">
          <xdr:nvSpPr>
            <xdr:cNvPr id="1033" name="Drop-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0</xdr:rowOff>
        </xdr:from>
        <xdr:to>
          <xdr:col>2</xdr:col>
          <xdr:colOff>304800</xdr:colOff>
          <xdr:row>15</xdr:row>
          <xdr:rowOff>19050</xdr:rowOff>
        </xdr:to>
        <xdr:sp macro="" textlink="">
          <xdr:nvSpPr>
            <xdr:cNvPr id="1040" name="Caixa de seleção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0</xdr:rowOff>
        </xdr:from>
        <xdr:to>
          <xdr:col>2</xdr:col>
          <xdr:colOff>304800</xdr:colOff>
          <xdr:row>17</xdr:row>
          <xdr:rowOff>19050</xdr:rowOff>
        </xdr:to>
        <xdr:sp macro="" textlink="">
          <xdr:nvSpPr>
            <xdr:cNvPr id="1041" name="Caixa de seleção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18</xdr:row>
          <xdr:rowOff>0</xdr:rowOff>
        </xdr:from>
        <xdr:to>
          <xdr:col>2</xdr:col>
          <xdr:colOff>314325</xdr:colOff>
          <xdr:row>19</xdr:row>
          <xdr:rowOff>19050</xdr:rowOff>
        </xdr:to>
        <xdr:sp macro="" textlink="">
          <xdr:nvSpPr>
            <xdr:cNvPr id="1042" name="Caixa de seleção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5</xdr:col>
          <xdr:colOff>304800</xdr:colOff>
          <xdr:row>15</xdr:row>
          <xdr:rowOff>19050</xdr:rowOff>
        </xdr:to>
        <xdr:sp macro="" textlink="">
          <xdr:nvSpPr>
            <xdr:cNvPr id="1043" name="Caixa de seleção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9525</xdr:rowOff>
        </xdr:from>
        <xdr:to>
          <xdr:col>5</xdr:col>
          <xdr:colOff>304800</xdr:colOff>
          <xdr:row>17</xdr:row>
          <xdr:rowOff>28575</xdr:rowOff>
        </xdr:to>
        <xdr:sp macro="" textlink="">
          <xdr:nvSpPr>
            <xdr:cNvPr id="1044" name="Caixa de seleção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</xdr:row>
          <xdr:rowOff>0</xdr:rowOff>
        </xdr:from>
        <xdr:to>
          <xdr:col>5</xdr:col>
          <xdr:colOff>304800</xdr:colOff>
          <xdr:row>19</xdr:row>
          <xdr:rowOff>19050</xdr:rowOff>
        </xdr:to>
        <xdr:sp macro="" textlink="">
          <xdr:nvSpPr>
            <xdr:cNvPr id="1045" name="Caixa de seleção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13</xdr:row>
          <xdr:rowOff>190500</xdr:rowOff>
        </xdr:from>
        <xdr:to>
          <xdr:col>8</xdr:col>
          <xdr:colOff>314325</xdr:colOff>
          <xdr:row>15</xdr:row>
          <xdr:rowOff>9525</xdr:rowOff>
        </xdr:to>
        <xdr:sp macro="" textlink="">
          <xdr:nvSpPr>
            <xdr:cNvPr id="1046" name="Caixa de seleção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0</xdr:rowOff>
        </xdr:from>
        <xdr:to>
          <xdr:col>8</xdr:col>
          <xdr:colOff>304800</xdr:colOff>
          <xdr:row>17</xdr:row>
          <xdr:rowOff>19050</xdr:rowOff>
        </xdr:to>
        <xdr:sp macro="" textlink="">
          <xdr:nvSpPr>
            <xdr:cNvPr id="1047" name="Caixa de seleção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</xdr:row>
          <xdr:rowOff>9525</xdr:rowOff>
        </xdr:from>
        <xdr:to>
          <xdr:col>7</xdr:col>
          <xdr:colOff>247650</xdr:colOff>
          <xdr:row>26</xdr:row>
          <xdr:rowOff>9525</xdr:rowOff>
        </xdr:to>
        <xdr:sp macro="" textlink="">
          <xdr:nvSpPr>
            <xdr:cNvPr id="1049" name="Drop-dow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62</xdr:row>
          <xdr:rowOff>0</xdr:rowOff>
        </xdr:from>
        <xdr:to>
          <xdr:col>4</xdr:col>
          <xdr:colOff>771525</xdr:colOff>
          <xdr:row>63</xdr:row>
          <xdr:rowOff>9525</xdr:rowOff>
        </xdr:to>
        <xdr:sp macro="" textlink="">
          <xdr:nvSpPr>
            <xdr:cNvPr id="1050" name="Drop-down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64</xdr:row>
          <xdr:rowOff>0</xdr:rowOff>
        </xdr:from>
        <xdr:to>
          <xdr:col>4</xdr:col>
          <xdr:colOff>771525</xdr:colOff>
          <xdr:row>65</xdr:row>
          <xdr:rowOff>9525</xdr:rowOff>
        </xdr:to>
        <xdr:sp macro="" textlink="">
          <xdr:nvSpPr>
            <xdr:cNvPr id="1051" name="Drop-dow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66</xdr:row>
          <xdr:rowOff>9525</xdr:rowOff>
        </xdr:from>
        <xdr:to>
          <xdr:col>4</xdr:col>
          <xdr:colOff>771525</xdr:colOff>
          <xdr:row>67</xdr:row>
          <xdr:rowOff>19050</xdr:rowOff>
        </xdr:to>
        <xdr:sp macro="" textlink="">
          <xdr:nvSpPr>
            <xdr:cNvPr id="1052" name="Drop-dow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61</xdr:row>
          <xdr:rowOff>180975</xdr:rowOff>
        </xdr:from>
        <xdr:to>
          <xdr:col>10</xdr:col>
          <xdr:colOff>581025</xdr:colOff>
          <xdr:row>63</xdr:row>
          <xdr:rowOff>0</xdr:rowOff>
        </xdr:to>
        <xdr:sp macro="" textlink="">
          <xdr:nvSpPr>
            <xdr:cNvPr id="1053" name="Drop-dow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600075</xdr:colOff>
          <xdr:row>64</xdr:row>
          <xdr:rowOff>0</xdr:rowOff>
        </xdr:from>
        <xdr:to>
          <xdr:col>10</xdr:col>
          <xdr:colOff>581025</xdr:colOff>
          <xdr:row>65</xdr:row>
          <xdr:rowOff>9525</xdr:rowOff>
        </xdr:to>
        <xdr:sp macro="" textlink="">
          <xdr:nvSpPr>
            <xdr:cNvPr id="1055" name="Drop-dow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34</xdr:row>
          <xdr:rowOff>180975</xdr:rowOff>
        </xdr:from>
        <xdr:to>
          <xdr:col>2</xdr:col>
          <xdr:colOff>533400</xdr:colOff>
          <xdr:row>35</xdr:row>
          <xdr:rowOff>180975</xdr:rowOff>
        </xdr:to>
        <xdr:sp macro="" textlink="">
          <xdr:nvSpPr>
            <xdr:cNvPr id="3" name="Drop-dow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18</xdr:row>
          <xdr:rowOff>0</xdr:rowOff>
        </xdr:from>
        <xdr:to>
          <xdr:col>8</xdr:col>
          <xdr:colOff>571500</xdr:colOff>
          <xdr:row>19</xdr:row>
          <xdr:rowOff>19050</xdr:rowOff>
        </xdr:to>
        <xdr:sp macro="" textlink="">
          <xdr:nvSpPr>
            <xdr:cNvPr id="4" name="Caixa de seleção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14</xdr:row>
          <xdr:rowOff>0</xdr:rowOff>
        </xdr:from>
        <xdr:to>
          <xdr:col>11</xdr:col>
          <xdr:colOff>390525</xdr:colOff>
          <xdr:row>15</xdr:row>
          <xdr:rowOff>19050</xdr:rowOff>
        </xdr:to>
        <xdr:sp macro="" textlink="">
          <xdr:nvSpPr>
            <xdr:cNvPr id="1061" name="Caixa de seleção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16</xdr:row>
          <xdr:rowOff>0</xdr:rowOff>
        </xdr:from>
        <xdr:to>
          <xdr:col>11</xdr:col>
          <xdr:colOff>400050</xdr:colOff>
          <xdr:row>17</xdr:row>
          <xdr:rowOff>19050</xdr:rowOff>
        </xdr:to>
        <xdr:sp macro="" textlink="">
          <xdr:nvSpPr>
            <xdr:cNvPr id="1062" name="Caixa de seleção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</xdr:row>
          <xdr:rowOff>190500</xdr:rowOff>
        </xdr:from>
        <xdr:to>
          <xdr:col>7</xdr:col>
          <xdr:colOff>0</xdr:colOff>
          <xdr:row>27</xdr:row>
          <xdr:rowOff>190500</xdr:rowOff>
        </xdr:to>
        <xdr:sp macro="" textlink="">
          <xdr:nvSpPr>
            <xdr:cNvPr id="1064" name="Drop-down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28</xdr:row>
          <xdr:rowOff>190500</xdr:rowOff>
        </xdr:from>
        <xdr:to>
          <xdr:col>7</xdr:col>
          <xdr:colOff>19050</xdr:colOff>
          <xdr:row>30</xdr:row>
          <xdr:rowOff>9525</xdr:rowOff>
        </xdr:to>
        <xdr:sp macro="" textlink="">
          <xdr:nvSpPr>
            <xdr:cNvPr id="1065" name="Drop-dow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18</xdr:row>
          <xdr:rowOff>0</xdr:rowOff>
        </xdr:from>
        <xdr:to>
          <xdr:col>11</xdr:col>
          <xdr:colOff>400050</xdr:colOff>
          <xdr:row>19</xdr:row>
          <xdr:rowOff>19050</xdr:rowOff>
        </xdr:to>
        <xdr:sp macro="" textlink="">
          <xdr:nvSpPr>
            <xdr:cNvPr id="1066" name="Caixa de seleção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24</xdr:row>
          <xdr:rowOff>180975</xdr:rowOff>
        </xdr:from>
        <xdr:to>
          <xdr:col>9</xdr:col>
          <xdr:colOff>809625</xdr:colOff>
          <xdr:row>25</xdr:row>
          <xdr:rowOff>180975</xdr:rowOff>
        </xdr:to>
        <xdr:sp macro="" textlink="">
          <xdr:nvSpPr>
            <xdr:cNvPr id="1067" name="Drop-dow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82"/>
  <sheetViews>
    <sheetView showGridLines="0" showRowColHeaders="0" tabSelected="1" zoomScale="80" zoomScaleNormal="80" workbookViewId="0">
      <selection activeCell="C72" sqref="C72:M74"/>
    </sheetView>
  </sheetViews>
  <sheetFormatPr defaultRowHeight="15" x14ac:dyDescent="0.25"/>
  <cols>
    <col min="2" max="2" width="9.5703125" customWidth="1"/>
    <col min="5" max="5" width="11.7109375" customWidth="1"/>
    <col min="7" max="7" width="9.140625" customWidth="1"/>
    <col min="10" max="10" width="12.42578125" bestFit="1" customWidth="1"/>
  </cols>
  <sheetData>
    <row r="1" spans="1:19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9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9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9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9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1:19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9" x14ac:dyDescent="0.2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9" x14ac:dyDescent="0.2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1:19" ht="18" x14ac:dyDescent="0.25">
      <c r="A9" s="24"/>
      <c r="B9" s="55" t="s">
        <v>14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7"/>
      <c r="O9" s="24"/>
    </row>
    <row r="10" spans="1:19" x14ac:dyDescent="0.25">
      <c r="A10" s="24"/>
      <c r="B10" s="24"/>
      <c r="C10" s="24"/>
      <c r="D10" s="24"/>
      <c r="E10" s="24"/>
      <c r="F10" s="24"/>
      <c r="G10" s="24"/>
      <c r="H10" s="24"/>
      <c r="I10" s="24"/>
      <c r="J10" s="62"/>
      <c r="K10" s="62"/>
      <c r="L10" s="62"/>
      <c r="M10" s="62"/>
      <c r="N10" s="62"/>
      <c r="O10" s="24"/>
      <c r="P10" s="1"/>
      <c r="Q10" s="1"/>
      <c r="R10" s="1"/>
      <c r="S10" s="1"/>
    </row>
    <row r="11" spans="1:19" ht="15.75" customHeight="1" x14ac:dyDescent="0.25">
      <c r="A11" s="24"/>
      <c r="B11" s="26" t="s">
        <v>10</v>
      </c>
      <c r="C11" s="27"/>
      <c r="D11" s="27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1:19" ht="15.75" x14ac:dyDescent="0.25">
      <c r="A12" s="24"/>
      <c r="B12" s="26"/>
      <c r="C12" s="27"/>
      <c r="D12" s="27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pans="1:19" ht="15.75" x14ac:dyDescent="0.25">
      <c r="A13" s="24"/>
      <c r="B13" s="25" t="s">
        <v>39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1:19" ht="15.75" x14ac:dyDescent="0.25">
      <c r="A14" s="24"/>
      <c r="B14" s="25"/>
      <c r="C14" s="24"/>
      <c r="D14" s="24"/>
      <c r="E14" s="24"/>
      <c r="F14" s="24"/>
      <c r="G14" s="24"/>
      <c r="H14" s="24"/>
      <c r="I14" s="24"/>
      <c r="J14" s="28"/>
      <c r="K14" s="28"/>
      <c r="L14" s="28"/>
      <c r="M14" s="28"/>
      <c r="N14" s="28"/>
      <c r="O14" s="24"/>
    </row>
    <row r="15" spans="1:19" ht="15.75" x14ac:dyDescent="0.25">
      <c r="A15" s="24"/>
      <c r="B15" s="25" t="s">
        <v>32</v>
      </c>
      <c r="C15" s="25"/>
      <c r="D15" s="25"/>
      <c r="E15" s="25" t="s">
        <v>34</v>
      </c>
      <c r="F15" s="25"/>
      <c r="G15" s="25"/>
      <c r="H15" s="25" t="s">
        <v>37</v>
      </c>
      <c r="I15" s="25"/>
      <c r="J15" s="29"/>
      <c r="K15" s="30" t="s">
        <v>71</v>
      </c>
      <c r="L15" s="31"/>
      <c r="M15" s="29"/>
      <c r="N15" s="29"/>
      <c r="O15" s="24"/>
    </row>
    <row r="16" spans="1:19" ht="15.75" x14ac:dyDescent="0.25">
      <c r="A16" s="24"/>
      <c r="B16" s="25"/>
      <c r="C16" s="25"/>
      <c r="D16" s="25"/>
      <c r="E16" s="25"/>
      <c r="F16" s="25"/>
      <c r="G16" s="25"/>
      <c r="H16" s="25"/>
      <c r="I16" s="25"/>
      <c r="J16" s="29"/>
      <c r="K16" s="30"/>
      <c r="L16" s="31"/>
      <c r="M16" s="29"/>
      <c r="N16" s="29"/>
      <c r="O16" s="24"/>
    </row>
    <row r="17" spans="1:19" ht="15.75" x14ac:dyDescent="0.25">
      <c r="A17" s="24"/>
      <c r="B17" s="25" t="s">
        <v>101</v>
      </c>
      <c r="C17" s="25"/>
      <c r="D17" s="25"/>
      <c r="E17" s="25" t="s">
        <v>35</v>
      </c>
      <c r="F17" s="25"/>
      <c r="G17" s="25"/>
      <c r="H17" s="25" t="s">
        <v>13</v>
      </c>
      <c r="I17" s="25"/>
      <c r="J17" s="29"/>
      <c r="K17" s="30" t="s">
        <v>72</v>
      </c>
      <c r="L17" s="31"/>
      <c r="M17" s="29"/>
      <c r="N17" s="29"/>
      <c r="O17" s="24"/>
    </row>
    <row r="18" spans="1:19" ht="15.75" x14ac:dyDescent="0.25">
      <c r="A18" s="24"/>
      <c r="B18" s="25"/>
      <c r="C18" s="25"/>
      <c r="D18" s="25"/>
      <c r="E18" s="25"/>
      <c r="F18" s="25"/>
      <c r="G18" s="25"/>
      <c r="H18" s="25"/>
      <c r="I18" s="25"/>
      <c r="J18" s="29"/>
      <c r="K18" s="31"/>
      <c r="L18" s="31"/>
      <c r="M18" s="29"/>
      <c r="N18" s="29"/>
      <c r="O18" s="24"/>
    </row>
    <row r="19" spans="1:19" ht="15.75" customHeight="1" x14ac:dyDescent="0.25">
      <c r="A19" s="24"/>
      <c r="B19" s="25" t="s">
        <v>33</v>
      </c>
      <c r="C19" s="25"/>
      <c r="D19" s="25"/>
      <c r="E19" s="25" t="s">
        <v>36</v>
      </c>
      <c r="F19" s="25"/>
      <c r="G19" s="25" t="s">
        <v>64</v>
      </c>
      <c r="H19" s="25"/>
      <c r="I19" s="25"/>
      <c r="J19" s="28"/>
      <c r="K19" s="28" t="s">
        <v>74</v>
      </c>
      <c r="L19" s="28"/>
      <c r="M19" s="28"/>
      <c r="N19" s="28"/>
      <c r="O19" s="24"/>
    </row>
    <row r="20" spans="1:19" ht="15.75" x14ac:dyDescent="0.25">
      <c r="A20" s="24"/>
      <c r="B20" s="25"/>
      <c r="C20" s="25"/>
      <c r="D20" s="25"/>
      <c r="E20" s="25"/>
      <c r="F20" s="25"/>
      <c r="G20" s="25"/>
      <c r="H20" s="25"/>
      <c r="I20" s="25"/>
      <c r="J20" s="28"/>
      <c r="K20" s="28"/>
      <c r="L20" s="28"/>
      <c r="M20" s="28"/>
      <c r="N20" s="28"/>
      <c r="O20" s="24"/>
      <c r="P20" s="1"/>
      <c r="Q20" s="1"/>
      <c r="R20" s="1"/>
      <c r="S20" s="1"/>
    </row>
    <row r="21" spans="1:19" ht="15.75" customHeight="1" x14ac:dyDescent="0.25">
      <c r="A21" s="24"/>
      <c r="B21" s="32"/>
      <c r="C21" s="33"/>
      <c r="D21" s="78" t="s">
        <v>73</v>
      </c>
      <c r="E21" s="79"/>
      <c r="F21" s="79"/>
      <c r="G21" s="79"/>
      <c r="H21" s="79"/>
      <c r="I21" s="79"/>
      <c r="J21" s="79"/>
      <c r="K21" s="79"/>
      <c r="L21" s="80"/>
      <c r="M21" s="28"/>
      <c r="N21" s="28"/>
      <c r="O21" s="24"/>
      <c r="P21" s="1"/>
      <c r="Q21" s="1"/>
      <c r="R21" s="1"/>
      <c r="S21" s="1"/>
    </row>
    <row r="22" spans="1:19" ht="15.75" customHeight="1" x14ac:dyDescent="0.25">
      <c r="A22" s="24"/>
      <c r="B22" s="32"/>
      <c r="C22" s="34"/>
      <c r="D22" s="81"/>
      <c r="E22" s="82"/>
      <c r="F22" s="82"/>
      <c r="G22" s="82"/>
      <c r="H22" s="82"/>
      <c r="I22" s="82"/>
      <c r="J22" s="82"/>
      <c r="K22" s="82"/>
      <c r="L22" s="83"/>
      <c r="M22" s="28"/>
      <c r="N22" s="28"/>
      <c r="O22" s="24"/>
      <c r="P22" s="1"/>
      <c r="Q22" s="1"/>
      <c r="R22" s="1"/>
      <c r="S22" s="1"/>
    </row>
    <row r="23" spans="1:19" ht="15.75" x14ac:dyDescent="0.25">
      <c r="A23" s="24"/>
      <c r="B23" s="25"/>
      <c r="C23" s="24"/>
      <c r="D23" s="24"/>
      <c r="E23" s="24"/>
      <c r="F23" s="24"/>
      <c r="G23" s="24"/>
      <c r="H23" s="24"/>
      <c r="I23" s="24"/>
      <c r="J23" s="28"/>
      <c r="K23" s="28"/>
      <c r="L23" s="28"/>
      <c r="M23" s="28"/>
      <c r="N23" s="28"/>
      <c r="O23" s="24"/>
    </row>
    <row r="24" spans="1:19" ht="15.75" customHeight="1" x14ac:dyDescent="0.25">
      <c r="A24" s="24"/>
      <c r="B24" s="35" t="s">
        <v>40</v>
      </c>
      <c r="C24" s="36"/>
      <c r="D24" s="36"/>
      <c r="E24" s="36"/>
      <c r="F24" s="36"/>
      <c r="G24" s="36"/>
      <c r="H24" s="24"/>
      <c r="I24" s="24"/>
      <c r="J24" s="37"/>
      <c r="K24" s="37"/>
      <c r="L24" s="37"/>
      <c r="M24" s="37"/>
      <c r="N24" s="37"/>
      <c r="O24" s="24"/>
    </row>
    <row r="25" spans="1:19" ht="15.75" x14ac:dyDescent="0.25">
      <c r="A25" s="24"/>
      <c r="B25" s="25"/>
      <c r="C25" s="25"/>
      <c r="D25" s="25"/>
      <c r="E25" s="24"/>
      <c r="F25" s="24"/>
      <c r="G25" s="24"/>
      <c r="H25" s="24"/>
      <c r="I25" s="38"/>
      <c r="J25" s="29"/>
      <c r="K25" s="29"/>
      <c r="L25" s="29"/>
      <c r="M25" s="29"/>
      <c r="N25" s="29"/>
      <c r="O25" s="24"/>
    </row>
    <row r="26" spans="1:19" ht="15.75" x14ac:dyDescent="0.25">
      <c r="A26" s="24"/>
      <c r="B26" s="70" t="s">
        <v>11</v>
      </c>
      <c r="C26" s="70"/>
      <c r="D26" s="25">
        <v>1</v>
      </c>
      <c r="E26" s="24" t="s">
        <v>56</v>
      </c>
      <c r="F26" s="24" t="s">
        <v>101</v>
      </c>
      <c r="G26" s="24">
        <v>2</v>
      </c>
      <c r="H26" s="24"/>
      <c r="I26" s="37" t="s">
        <v>74</v>
      </c>
      <c r="J26" s="29">
        <v>1</v>
      </c>
      <c r="K26" s="31" t="s">
        <v>56</v>
      </c>
      <c r="L26" s="29"/>
      <c r="M26" s="29"/>
      <c r="N26" s="29"/>
      <c r="O26" s="24"/>
    </row>
    <row r="27" spans="1:19" ht="15.75" x14ac:dyDescent="0.25">
      <c r="A27" s="24"/>
      <c r="B27" s="39"/>
      <c r="C27" s="39"/>
      <c r="D27" s="25"/>
      <c r="E27" s="24"/>
      <c r="F27" s="24"/>
      <c r="G27" s="24"/>
      <c r="H27" s="24"/>
      <c r="I27" s="40"/>
      <c r="J27" s="29"/>
      <c r="K27" s="29"/>
      <c r="L27" s="29"/>
      <c r="M27" s="29"/>
      <c r="N27" s="29"/>
      <c r="O27" s="24"/>
    </row>
    <row r="28" spans="1:19" ht="15.75" x14ac:dyDescent="0.25">
      <c r="A28" s="24"/>
      <c r="B28" s="70" t="s">
        <v>13</v>
      </c>
      <c r="C28" s="70"/>
      <c r="D28" s="25">
        <v>1</v>
      </c>
      <c r="E28" s="24" t="s">
        <v>56</v>
      </c>
      <c r="F28" s="24" t="s">
        <v>71</v>
      </c>
      <c r="G28" s="24">
        <v>1</v>
      </c>
      <c r="H28" s="24" t="s">
        <v>56</v>
      </c>
      <c r="I28" s="40"/>
      <c r="J28" s="29"/>
      <c r="K28" s="29"/>
      <c r="L28" s="29"/>
      <c r="M28" s="29"/>
      <c r="N28" s="29"/>
      <c r="O28" s="24"/>
    </row>
    <row r="29" spans="1:19" ht="15" customHeight="1" x14ac:dyDescent="0.25">
      <c r="A29" s="24"/>
      <c r="B29" s="25"/>
      <c r="C29" s="25"/>
      <c r="D29" s="25"/>
      <c r="E29" s="24"/>
      <c r="F29" s="24"/>
      <c r="G29" s="24"/>
      <c r="H29" s="24"/>
      <c r="I29" s="40"/>
      <c r="J29" s="40"/>
      <c r="K29" s="40"/>
      <c r="L29" s="40"/>
      <c r="M29" s="40"/>
      <c r="N29" s="24"/>
      <c r="O29" s="24"/>
    </row>
    <row r="30" spans="1:19" ht="15.75" customHeight="1" x14ac:dyDescent="0.25">
      <c r="A30" s="24"/>
      <c r="B30" s="70" t="s">
        <v>12</v>
      </c>
      <c r="C30" s="70"/>
      <c r="D30" s="25">
        <v>1</v>
      </c>
      <c r="E30" s="24"/>
      <c r="F30" s="24" t="s">
        <v>72</v>
      </c>
      <c r="G30" s="24">
        <v>1</v>
      </c>
      <c r="H30" s="24" t="s">
        <v>56</v>
      </c>
      <c r="I30" s="40"/>
      <c r="J30" s="40"/>
      <c r="K30" s="40"/>
      <c r="L30" s="40"/>
      <c r="M30" s="40"/>
      <c r="N30" s="24"/>
      <c r="O30" s="24"/>
    </row>
    <row r="31" spans="1:19" ht="15.75" customHeight="1" x14ac:dyDescent="0.25">
      <c r="A31" s="24"/>
      <c r="B31" s="41"/>
      <c r="C31" s="41"/>
      <c r="D31" s="25"/>
      <c r="E31" s="24"/>
      <c r="F31" s="24"/>
      <c r="G31" s="24"/>
      <c r="H31" s="24"/>
      <c r="I31" s="40"/>
      <c r="J31" s="40"/>
      <c r="K31" s="40"/>
      <c r="L31" s="40"/>
      <c r="M31" s="40"/>
      <c r="N31" s="24"/>
      <c r="O31" s="24"/>
      <c r="P31" s="1"/>
      <c r="Q31" s="1"/>
      <c r="R31" s="1"/>
      <c r="S31" s="1"/>
    </row>
    <row r="32" spans="1:19" x14ac:dyDescent="0.25">
      <c r="A32" s="24"/>
      <c r="B32" s="77" t="s">
        <v>102</v>
      </c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42"/>
      <c r="P32" s="18"/>
      <c r="Q32" s="1"/>
      <c r="R32" s="1"/>
      <c r="S32" s="1"/>
    </row>
    <row r="33" spans="1:19" ht="15.75" customHeight="1" x14ac:dyDescent="0.25">
      <c r="A33" s="24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42"/>
      <c r="P33" s="18"/>
      <c r="Q33" s="1"/>
      <c r="R33" s="1"/>
      <c r="S33" s="1"/>
    </row>
    <row r="34" spans="1:19" x14ac:dyDescent="0.25">
      <c r="A34" s="24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42"/>
      <c r="P34" s="18"/>
      <c r="Q34" s="1"/>
      <c r="R34" s="1"/>
      <c r="S34" s="1"/>
    </row>
    <row r="35" spans="1:19" ht="15.75" x14ac:dyDescent="0.25">
      <c r="A35" s="24"/>
      <c r="B35" s="41"/>
      <c r="C35" s="41"/>
      <c r="D35" s="25"/>
      <c r="E35" s="24"/>
      <c r="F35" s="24"/>
      <c r="G35" s="24"/>
      <c r="H35" s="24"/>
      <c r="I35" s="40"/>
      <c r="J35" s="40"/>
      <c r="K35" s="40"/>
      <c r="L35" s="40"/>
      <c r="M35" s="40"/>
      <c r="N35" s="24"/>
      <c r="O35" s="24"/>
      <c r="P35" s="1"/>
      <c r="Q35" s="1"/>
      <c r="R35" s="1"/>
      <c r="S35" s="1"/>
    </row>
    <row r="36" spans="1:19" ht="15.75" x14ac:dyDescent="0.25">
      <c r="A36" s="24"/>
      <c r="B36" s="41">
        <v>1</v>
      </c>
      <c r="C36" s="41"/>
      <c r="D36" s="25"/>
      <c r="E36" s="24"/>
      <c r="F36" s="24"/>
      <c r="G36" s="24"/>
      <c r="H36" s="24"/>
      <c r="I36" s="40"/>
      <c r="J36" s="40"/>
      <c r="K36" s="40"/>
      <c r="L36" s="40"/>
      <c r="M36" s="40"/>
      <c r="N36" s="24"/>
      <c r="O36" s="24"/>
      <c r="P36" s="1"/>
      <c r="Q36" s="1"/>
      <c r="R36" s="1"/>
      <c r="S36" s="1"/>
    </row>
    <row r="37" spans="1:19" ht="15.75" x14ac:dyDescent="0.25">
      <c r="A37" s="24"/>
      <c r="B37" s="41"/>
      <c r="C37" s="41"/>
      <c r="D37" s="25"/>
      <c r="E37" s="24"/>
      <c r="F37" s="24"/>
      <c r="G37" s="24"/>
      <c r="H37" s="24"/>
      <c r="I37" s="40"/>
      <c r="J37" s="40"/>
      <c r="K37" s="40"/>
      <c r="L37" s="40"/>
      <c r="M37" s="40"/>
      <c r="N37" s="24"/>
      <c r="O37" s="24"/>
      <c r="P37" s="1"/>
      <c r="Q37" s="1"/>
      <c r="R37" s="1"/>
      <c r="S37" s="1"/>
    </row>
    <row r="38" spans="1:19" ht="15.75" x14ac:dyDescent="0.25">
      <c r="A38" s="24"/>
      <c r="B38" s="41"/>
      <c r="C38" s="41"/>
      <c r="D38" s="71" t="str">
        <f>IF(OR(D26=2,D28=2,D30=2,B36=2,G26=1,G28=2,G30=2,J26=2,INFORMAÇÕES!N7=FALSE,INFORMAÇÕES!N8=FALSE,INFORMAÇÕES!N9=FALSE,INFORMAÇÕES!H7=FALSE,INFORMAÇÕES!L9=FALSE,INFORMAÇÕES!H8=FALSE,INFORMAÇÕES!H9=FALSE,INFORMAÇÕES!J7=FALSE,INFORMAÇÕES!J8=FALSE,INFORMAÇÕES!J9=FALSE,INFORMAÇÕES!L7=FALSE,INFORMAÇÕES!L8=FALSE),INFORMAÇÕES!C7,INFORMAÇÕES!C10)</f>
        <v>PARTIR PARA PROXIMA ETAPA</v>
      </c>
      <c r="E38" s="72"/>
      <c r="F38" s="72"/>
      <c r="G38" s="72"/>
      <c r="H38" s="72"/>
      <c r="I38" s="72"/>
      <c r="J38" s="72"/>
      <c r="K38" s="72"/>
      <c r="L38" s="73"/>
      <c r="M38" s="40"/>
      <c r="N38" s="24"/>
      <c r="O38" s="24"/>
      <c r="P38" s="1"/>
      <c r="Q38" s="1"/>
      <c r="R38" s="1"/>
      <c r="S38" s="1"/>
    </row>
    <row r="39" spans="1:19" ht="15.75" x14ac:dyDescent="0.25">
      <c r="A39" s="24"/>
      <c r="B39" s="41"/>
      <c r="C39" s="41"/>
      <c r="D39" s="74"/>
      <c r="E39" s="75"/>
      <c r="F39" s="75"/>
      <c r="G39" s="75"/>
      <c r="H39" s="75"/>
      <c r="I39" s="75"/>
      <c r="J39" s="75"/>
      <c r="K39" s="75"/>
      <c r="L39" s="76"/>
      <c r="M39" s="40"/>
      <c r="N39" s="24"/>
      <c r="O39" s="24"/>
      <c r="P39" s="1"/>
      <c r="Q39" s="1"/>
      <c r="R39" s="1"/>
      <c r="S39" s="1"/>
    </row>
    <row r="40" spans="1:19" x14ac:dyDescent="0.25">
      <c r="A40" s="24"/>
      <c r="B40" s="24"/>
      <c r="C40" s="24"/>
      <c r="D40" s="43"/>
      <c r="E40" s="43"/>
      <c r="F40" s="43"/>
      <c r="G40" s="43"/>
      <c r="H40" s="43"/>
      <c r="I40" s="24"/>
      <c r="J40" s="24"/>
      <c r="K40" s="24"/>
      <c r="L40" s="24"/>
      <c r="M40" s="24"/>
      <c r="N40" s="24"/>
      <c r="O40" s="24"/>
    </row>
    <row r="41" spans="1:19" ht="18" x14ac:dyDescent="0.25">
      <c r="A41" s="24"/>
      <c r="B41" s="55" t="s">
        <v>18</v>
      </c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7"/>
      <c r="O41" s="24"/>
    </row>
    <row r="42" spans="1:19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9" ht="15.75" x14ac:dyDescent="0.25">
      <c r="A43" s="24"/>
      <c r="B43" s="25" t="s">
        <v>19</v>
      </c>
      <c r="C43" s="25"/>
      <c r="D43" s="25"/>
      <c r="E43" s="25"/>
      <c r="F43" s="25"/>
      <c r="G43" s="25"/>
      <c r="H43" s="24"/>
      <c r="I43" s="24"/>
      <c r="J43" s="24"/>
      <c r="K43" s="24"/>
      <c r="L43" s="24"/>
      <c r="M43" s="24"/>
      <c r="N43" s="24"/>
      <c r="O43" s="24"/>
    </row>
    <row r="44" spans="1:19" x14ac:dyDescent="0.25">
      <c r="A44" s="24"/>
      <c r="B44" s="24">
        <v>1</v>
      </c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9" x14ac:dyDescent="0.25">
      <c r="A45" s="24"/>
      <c r="B45" s="24"/>
      <c r="C45" s="24"/>
      <c r="D45" s="24"/>
      <c r="E45" s="24"/>
      <c r="F45" s="24"/>
      <c r="G45" s="24"/>
      <c r="H45" s="24"/>
      <c r="I45" s="58" t="str">
        <f>IF(B44=1,INFORMAÇÕES!E17,INFORMAÇÕES!J17)</f>
        <v>A ÁGUA BRUTA CORRESPONDENTE A MANANCIAL SUBTERRÂNEO SERÁ O POÇO.</v>
      </c>
      <c r="J45" s="59"/>
      <c r="K45" s="59"/>
      <c r="L45" s="59"/>
      <c r="M45" s="60"/>
      <c r="N45" s="24"/>
      <c r="O45" s="24"/>
    </row>
    <row r="46" spans="1:19" x14ac:dyDescent="0.25">
      <c r="A46" s="24"/>
      <c r="B46" s="24"/>
      <c r="C46" s="24"/>
      <c r="D46" s="24"/>
      <c r="E46" s="24"/>
      <c r="F46" s="24"/>
      <c r="G46" s="24"/>
      <c r="H46" s="24"/>
      <c r="I46" s="61"/>
      <c r="J46" s="62"/>
      <c r="K46" s="62"/>
      <c r="L46" s="62"/>
      <c r="M46" s="63"/>
      <c r="N46" s="24"/>
      <c r="O46" s="24"/>
    </row>
    <row r="47" spans="1:19" x14ac:dyDescent="0.25">
      <c r="A47" s="24"/>
      <c r="B47" s="24"/>
      <c r="C47" s="24"/>
      <c r="D47" s="24"/>
      <c r="E47" s="24"/>
      <c r="F47" s="24"/>
      <c r="G47" s="24"/>
      <c r="H47" s="24"/>
      <c r="I47" s="61"/>
      <c r="J47" s="62"/>
      <c r="K47" s="62"/>
      <c r="L47" s="62"/>
      <c r="M47" s="63"/>
      <c r="N47" s="24"/>
      <c r="O47" s="24"/>
    </row>
    <row r="48" spans="1:19" x14ac:dyDescent="0.25">
      <c r="A48" s="24"/>
      <c r="B48" s="24"/>
      <c r="C48" s="24"/>
      <c r="D48" s="24"/>
      <c r="E48" s="24"/>
      <c r="F48" s="24"/>
      <c r="G48" s="24"/>
      <c r="H48" s="24"/>
      <c r="I48" s="64"/>
      <c r="J48" s="65"/>
      <c r="K48" s="65"/>
      <c r="L48" s="65"/>
      <c r="M48" s="66"/>
      <c r="N48" s="24"/>
      <c r="O48" s="24"/>
    </row>
    <row r="49" spans="1:15" x14ac:dyDescent="0.25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1:15" ht="18" x14ac:dyDescent="0.25">
      <c r="A50" s="24"/>
      <c r="B50" s="55" t="s">
        <v>23</v>
      </c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7"/>
      <c r="O50" s="24"/>
    </row>
    <row r="51" spans="1:15" x14ac:dyDescent="0.2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spans="1:15" ht="15.75" x14ac:dyDescent="0.25">
      <c r="A52" s="24"/>
      <c r="B52" s="25" t="s">
        <v>27</v>
      </c>
      <c r="C52" s="25"/>
      <c r="D52" s="25"/>
      <c r="E52" s="25"/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spans="1:15" x14ac:dyDescent="0.25">
      <c r="A53" s="24"/>
      <c r="B53" s="24">
        <v>1</v>
      </c>
      <c r="C53" s="24"/>
      <c r="D53" s="24"/>
      <c r="E53" s="24"/>
      <c r="F53" s="24"/>
      <c r="G53" s="24"/>
      <c r="H53" s="24"/>
      <c r="I53" s="58" t="str">
        <f>IF(AND(B44=1,B53=1),INFORMAÇÕES!B29,IF(AND(B44=1,B53=2),INFORMAÇÕES!D27,IF(AND(B44=2,B53=1),INFORMAÇÕES!F29,IF(AND(B44=2,B53=2),INFORMAÇÕES!F24,INFORMAÇÕES!D27))))</f>
        <v>POÇO</v>
      </c>
      <c r="J53" s="59"/>
      <c r="K53" s="59"/>
      <c r="L53" s="59"/>
      <c r="M53" s="59"/>
      <c r="N53" s="60"/>
      <c r="O53" s="24"/>
    </row>
    <row r="54" spans="1:15" x14ac:dyDescent="0.25">
      <c r="A54" s="24"/>
      <c r="B54" s="24"/>
      <c r="C54" s="24"/>
      <c r="D54" s="24"/>
      <c r="E54" s="24"/>
      <c r="F54" s="24"/>
      <c r="G54" s="24"/>
      <c r="H54" s="24"/>
      <c r="I54" s="61"/>
      <c r="J54" s="62"/>
      <c r="K54" s="62"/>
      <c r="L54" s="62"/>
      <c r="M54" s="62"/>
      <c r="N54" s="63"/>
      <c r="O54" s="24"/>
    </row>
    <row r="55" spans="1:15" x14ac:dyDescent="0.25">
      <c r="A55" s="40"/>
      <c r="B55" s="40"/>
      <c r="C55" s="40"/>
      <c r="D55" s="40"/>
      <c r="E55" s="40"/>
      <c r="F55" s="40"/>
      <c r="G55" s="40"/>
      <c r="H55" s="40"/>
      <c r="I55" s="61"/>
      <c r="J55" s="62"/>
      <c r="K55" s="62"/>
      <c r="L55" s="62"/>
      <c r="M55" s="62"/>
      <c r="N55" s="63"/>
      <c r="O55" s="40"/>
    </row>
    <row r="56" spans="1:15" x14ac:dyDescent="0.25">
      <c r="A56" s="40"/>
      <c r="B56" s="40"/>
      <c r="C56" s="40"/>
      <c r="D56" s="40"/>
      <c r="E56" s="40"/>
      <c r="F56" s="40"/>
      <c r="G56" s="40"/>
      <c r="H56" s="40"/>
      <c r="I56" s="61"/>
      <c r="J56" s="62"/>
      <c r="K56" s="62"/>
      <c r="L56" s="62"/>
      <c r="M56" s="62"/>
      <c r="N56" s="63"/>
      <c r="O56" s="40"/>
    </row>
    <row r="57" spans="1:15" x14ac:dyDescent="0.25">
      <c r="A57" s="40"/>
      <c r="B57" s="40"/>
      <c r="C57" s="40"/>
      <c r="D57" s="40"/>
      <c r="E57" s="40"/>
      <c r="F57" s="40"/>
      <c r="G57" s="40"/>
      <c r="H57" s="40"/>
      <c r="I57" s="64"/>
      <c r="J57" s="65"/>
      <c r="K57" s="65"/>
      <c r="L57" s="65"/>
      <c r="M57" s="65"/>
      <c r="N57" s="66"/>
      <c r="O57" s="40"/>
    </row>
    <row r="58" spans="1:15" x14ac:dyDescent="0.25">
      <c r="A58" s="40"/>
      <c r="B58" s="40"/>
      <c r="C58" s="40"/>
      <c r="D58" s="40"/>
      <c r="E58" s="40"/>
      <c r="F58" s="40"/>
      <c r="G58" s="40"/>
      <c r="H58" s="40"/>
      <c r="I58" s="44"/>
      <c r="J58" s="44"/>
      <c r="K58" s="44"/>
      <c r="L58" s="44"/>
      <c r="M58" s="44"/>
      <c r="N58" s="44"/>
      <c r="O58" s="40"/>
    </row>
    <row r="59" spans="1:15" ht="18" x14ac:dyDescent="0.25">
      <c r="A59" s="40"/>
      <c r="B59" s="55" t="s">
        <v>10</v>
      </c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7"/>
      <c r="O59" s="40"/>
    </row>
    <row r="60" spans="1:15" x14ac:dyDescent="0.25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</row>
    <row r="61" spans="1:15" ht="15.75" x14ac:dyDescent="0.25">
      <c r="A61" s="40"/>
      <c r="B61" s="25" t="s">
        <v>88</v>
      </c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</row>
    <row r="62" spans="1:15" x14ac:dyDescent="0.25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</row>
    <row r="63" spans="1:15" x14ac:dyDescent="0.25">
      <c r="A63" s="40"/>
      <c r="B63" s="67" t="s">
        <v>41</v>
      </c>
      <c r="C63" s="67"/>
      <c r="D63" s="40">
        <v>3</v>
      </c>
      <c r="E63" s="40"/>
      <c r="F63" s="45" t="s">
        <v>90</v>
      </c>
      <c r="G63" s="45"/>
      <c r="H63" s="67" t="s">
        <v>43</v>
      </c>
      <c r="I63" s="67"/>
      <c r="J63" s="40">
        <v>1</v>
      </c>
      <c r="K63" s="40"/>
      <c r="L63" s="40" t="s">
        <v>56</v>
      </c>
      <c r="M63" s="40"/>
      <c r="N63" s="40"/>
      <c r="O63" s="40"/>
    </row>
    <row r="64" spans="1:15" x14ac:dyDescent="0.25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</row>
    <row r="65" spans="1:15" x14ac:dyDescent="0.25">
      <c r="A65" s="40"/>
      <c r="B65" s="67" t="s">
        <v>42</v>
      </c>
      <c r="C65" s="67"/>
      <c r="D65" s="40">
        <v>2</v>
      </c>
      <c r="E65" s="40"/>
      <c r="F65" s="45" t="s">
        <v>89</v>
      </c>
      <c r="G65" s="45"/>
      <c r="H65" s="67" t="s">
        <v>44</v>
      </c>
      <c r="I65" s="67"/>
      <c r="J65" s="40">
        <v>1</v>
      </c>
      <c r="K65" s="40"/>
      <c r="L65" s="40" t="s">
        <v>56</v>
      </c>
      <c r="M65" s="40"/>
      <c r="N65" s="40"/>
      <c r="O65" s="40"/>
    </row>
    <row r="66" spans="1:15" ht="15" customHeight="1" x14ac:dyDescent="0.25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</row>
    <row r="67" spans="1:15" ht="15" customHeight="1" x14ac:dyDescent="0.25">
      <c r="A67" s="40"/>
      <c r="B67" s="67" t="s">
        <v>47</v>
      </c>
      <c r="C67" s="67"/>
      <c r="D67" s="40">
        <v>2</v>
      </c>
      <c r="E67" s="40"/>
      <c r="F67" s="40" t="s">
        <v>91</v>
      </c>
      <c r="G67" s="40"/>
      <c r="H67" s="40"/>
      <c r="I67" s="40"/>
      <c r="J67" s="40"/>
      <c r="K67" s="40"/>
      <c r="L67" s="40"/>
      <c r="M67" s="40"/>
      <c r="N67" s="40"/>
      <c r="O67" s="40"/>
    </row>
    <row r="68" spans="1:15" ht="15" customHeight="1" x14ac:dyDescent="0.25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</row>
    <row r="69" spans="1:15" x14ac:dyDescent="0.25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</row>
    <row r="70" spans="1:15" ht="18.75" x14ac:dyDescent="0.3">
      <c r="A70" s="40"/>
      <c r="B70" s="55" t="s">
        <v>49</v>
      </c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9"/>
      <c r="O70" s="40"/>
    </row>
    <row r="71" spans="1:15" x14ac:dyDescent="0.25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</row>
    <row r="72" spans="1:15" x14ac:dyDescent="0.25">
      <c r="A72" s="40"/>
      <c r="B72" s="40"/>
      <c r="C72" s="46" t="str">
        <f>IF(AND(D38=INFORMAÇÕES!C7),INFORMAÇÕES!B42,IF(AND('ETA''S PADRÕES'!A13=1,'ETA''S PADRÕES'!B13=1,'ETA''S PADRÕES'!G13=1,'ETA''S PADRÕES'!H13=1),'ETA''S PADRÕES'!I6,IF(AND('ETA''S PADRÕES'!A13=2,'ETA''S PADRÕES'!B13=2),'ETA''S PADRÕES'!E10,IF(AND('ETA''S PADRÕES'!A13=2,'ETA''S PADRÕES'!B13=2),'ETA''S PADRÕES'!I2,IF(AND('ETA''S PADRÕES'!A13=2,'ETA''S PADRÕES'!B13=2),'ETA''S PADRÕES'!I4,IF(AND('ETA''S PADRÕES'!A13=1,'ETA''S PADRÕES'!B13=1,(OR('ETA''S PADRÕES'!G13=3,'ETA''S PADRÕES'!H13=3))),'ETA''S PADRÕES'!E10,IF(AND('ETA''S PADRÕES'!A13=1,'ETA''S PADRÕES'!B13=1,(OR('ETA''S PADRÕES'!G13=3,'ETA''S PADRÕES'!H13=3))),'ETA''S PADRÕES'!I2,IF(AND('ETA''S PADRÕES'!A13=1,'ETA''S PADRÕES'!B13=1,(OR('ETA''S PADRÕES'!G13=3,'ETA''S PADRÕES'!H13=3))),'ETA''S PADRÕES'!I4,IF(AND('ETA''S PADRÕES'!A13=1,'ETA''S PADRÕES'!B13=1,(OR('ETA''S PADRÕES'!G13=2,'ETA''S PADRÕES'!H13=2))),'ETA''S PADRÕES'!E4,IF(AND('ETA''S PADRÕES'!A13=1,'ETA''S PADRÕES'!B13=1,(OR('ETA''S PADRÕES'!G13=2,'ETA''S PADRÕES'!H13=2))),'ETA''S PADRÕES'!E6,IF(AND('ETA''S PADRÕES'!A13=1,'ETA''S PADRÕES'!B13=1,(OR('ETA''S PADRÕES'!G13=2,'ETA''S PADRÕES'!H13=2))),'ETA''S PADRÕES'!E8,IF(AND('ETA''S PADRÕES'!A13=2,'ETA''S PADRÕES'!B13=1,(OR('ETA''S PADRÕES'!D13=3,'ETA''S PADRÕES'!E13=3,'ETA''S PADRÕES'!F13=3))),'ETA''S PADRÕES'!E10,IF(AND('ETA''S PADRÕES'!A13=2,'ETA''S PADRÕES'!B13=1,(OR('ETA''S PADRÕES'!D13=3,'ETA''S PADRÕES'!E13=3,'ETA''S PADRÕES'!F13=3))),'ETA''S PADRÕES'!I2,IF(AND('ETA''S PADRÕES'!A13=2,'ETA''S PADRÕES'!B13=1,(OR('ETA''S PADRÕES'!D13=3,'ETA''S PADRÕES'!E13=3,'ETA''S PADRÕES'!F13=3))),'ETA''S PADRÕES'!I4,IF(AND('ETA''S PADRÕES'!A13=2,'ETA''S PADRÕES'!B13=1,(OR('ETA''S PADRÕES'!D13=2,'ETA''S PADRÕES'!E13=2,'ETA''S PADRÕES'!F13=2))),'ETA''S PADRÕES'!A8,IF(AND('ETA''S PADRÕES'!A13=2,'ETA''S PADRÕES'!B13=1,(OR('ETA''S PADRÕES'!D13=2,'ETA''S PADRÕES'!E13=2,'ETA''S PADRÕES'!F13=2))),'ETA''S PADRÕES'!A10,IF(AND('ETA''S PADRÕES'!A13=2,'ETA''S PADRÕES'!B13=1,(OR('ETA''S PADRÕES'!D13=2,'ETA''S PADRÕES'!E13=2,'ETA''S PADRÕES'!F13=2))),'ETA''S PADRÕES'!E2,IF(AND('ETA''S PADRÕES'!A13=2,'ETA''S PADRÕES'!B13=1,'ETA''S PADRÕES'!D13=1,'ETA''S PADRÕES'!E13=1,'ETA''S PADRÕES'!F13=1),'ETA''S PADRÕES'!A2,IF(AND('ETA''S PADRÕES'!A13=2,'ETA''S PADRÕES'!B13=1,'ETA''S PADRÕES'!D13=1,'ETA''S PADRÕES'!E13=1,'ETA''S PADRÕES'!F13=1),'ETA''S PADRÕES'!A4,IF(AND('ETA''S PADRÕES'!A13=2,'ETA''S PADRÕES'!B13=1,'ETA''S PADRÕES'!D13=1,'ETA''S PADRÕES'!E13=1,'ETA''S PADRÕES'!F13=1),'ETA''S PADRÕES'!A6,'ETA''S PADRÕES'!I8))))))))))))))))))))</f>
        <v>SIMPLES DESINFECÇÃO</v>
      </c>
      <c r="D72" s="47"/>
      <c r="E72" s="47"/>
      <c r="F72" s="47"/>
      <c r="G72" s="47"/>
      <c r="H72" s="47"/>
      <c r="I72" s="47"/>
      <c r="J72" s="47"/>
      <c r="K72" s="47"/>
      <c r="L72" s="47"/>
      <c r="M72" s="48"/>
      <c r="N72" s="40"/>
      <c r="O72" s="40"/>
    </row>
    <row r="73" spans="1:15" x14ac:dyDescent="0.25">
      <c r="A73" s="40"/>
      <c r="B73" s="40"/>
      <c r="C73" s="49"/>
      <c r="D73" s="50"/>
      <c r="E73" s="50"/>
      <c r="F73" s="50"/>
      <c r="G73" s="50"/>
      <c r="H73" s="50"/>
      <c r="I73" s="50"/>
      <c r="J73" s="50"/>
      <c r="K73" s="50"/>
      <c r="L73" s="50"/>
      <c r="M73" s="51"/>
      <c r="N73" s="40"/>
      <c r="O73" s="40"/>
    </row>
    <row r="74" spans="1:15" x14ac:dyDescent="0.25">
      <c r="A74" s="40"/>
      <c r="B74" s="40"/>
      <c r="C74" s="52"/>
      <c r="D74" s="53"/>
      <c r="E74" s="53"/>
      <c r="F74" s="53"/>
      <c r="G74" s="53"/>
      <c r="H74" s="53"/>
      <c r="I74" s="53"/>
      <c r="J74" s="53"/>
      <c r="K74" s="53"/>
      <c r="L74" s="53"/>
      <c r="M74" s="54"/>
      <c r="N74" s="40"/>
      <c r="O74" s="40"/>
    </row>
    <row r="75" spans="1:15" x14ac:dyDescent="0.25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</row>
    <row r="76" spans="1:15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</row>
    <row r="77" spans="1:15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</row>
    <row r="78" spans="1:15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</row>
    <row r="79" spans="1:15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</row>
    <row r="80" spans="1:15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</row>
    <row r="81" spans="1:15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</row>
    <row r="82" spans="1:15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</row>
  </sheetData>
  <sheetProtection algorithmName="SHA-512" hashValue="AFGXCyM7SRDathk/EE9tiq2huM6vQC6AonxuqqweAsMLEUBNQ2RsHKpZbrD633t9vT242swb26MWY/HhfY/MCw==" saltValue="BAh7WyFZfBK03gg3tgfdWQ==" spinCount="100000" sheet="1" selectLockedCells="1"/>
  <mergeCells count="20">
    <mergeCell ref="B9:N9"/>
    <mergeCell ref="B26:C26"/>
    <mergeCell ref="B28:C28"/>
    <mergeCell ref="B41:N41"/>
    <mergeCell ref="B30:C30"/>
    <mergeCell ref="J10:N10"/>
    <mergeCell ref="D38:L39"/>
    <mergeCell ref="B32:N34"/>
    <mergeCell ref="D21:L22"/>
    <mergeCell ref="C72:M74"/>
    <mergeCell ref="B59:N59"/>
    <mergeCell ref="I45:M48"/>
    <mergeCell ref="B50:N50"/>
    <mergeCell ref="H65:I65"/>
    <mergeCell ref="H63:I63"/>
    <mergeCell ref="B70:N70"/>
    <mergeCell ref="B63:C63"/>
    <mergeCell ref="B65:C65"/>
    <mergeCell ref="B67:C67"/>
    <mergeCell ref="I53:N57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9525</xdr:colOff>
                    <xdr:row>25</xdr:row>
                    <xdr:rowOff>9525</xdr:rowOff>
                  </from>
                  <to>
                    <xdr:col>4</xdr:col>
                    <xdr:colOff>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Drop Down 5">
              <controlPr defaultSize="0" autoLine="0" autoPict="0">
                <anchor moveWithCells="1">
                  <from>
                    <xdr:col>3</xdr:col>
                    <xdr:colOff>9525</xdr:colOff>
                    <xdr:row>27</xdr:row>
                    <xdr:rowOff>9525</xdr:rowOff>
                  </from>
                  <to>
                    <xdr:col>4</xdr:col>
                    <xdr:colOff>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Drop Down 6">
              <controlPr defaultSize="0" autoLine="0" autoPict="0">
                <anchor moveWithCells="1">
                  <from>
                    <xdr:col>3</xdr:col>
                    <xdr:colOff>9525</xdr:colOff>
                    <xdr:row>29</xdr:row>
                    <xdr:rowOff>9525</xdr:rowOff>
                  </from>
                  <to>
                    <xdr:col>4</xdr:col>
                    <xdr:colOff>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Drop Down 7">
              <controlPr defaultSize="0" autoLine="0" autoPict="0">
                <anchor moveWithCells="1">
                  <from>
                    <xdr:col>1</xdr:col>
                    <xdr:colOff>28575</xdr:colOff>
                    <xdr:row>43</xdr:row>
                    <xdr:rowOff>9525</xdr:rowOff>
                  </from>
                  <to>
                    <xdr:col>3</xdr:col>
                    <xdr:colOff>19050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Drop Down 9">
              <controlPr defaultSize="0" autoLine="0" autoPict="0">
                <anchor moveWithCells="1">
                  <from>
                    <xdr:col>1</xdr:col>
                    <xdr:colOff>19050</xdr:colOff>
                    <xdr:row>52</xdr:row>
                    <xdr:rowOff>9525</xdr:rowOff>
                  </from>
                  <to>
                    <xdr:col>3</xdr:col>
                    <xdr:colOff>9525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2</xdr:col>
                    <xdr:colOff>0</xdr:colOff>
                    <xdr:row>14</xdr:row>
                    <xdr:rowOff>0</xdr:rowOff>
                  </from>
                  <to>
                    <xdr:col>2</xdr:col>
                    <xdr:colOff>304800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0</xdr:rowOff>
                  </from>
                  <to>
                    <xdr:col>2</xdr:col>
                    <xdr:colOff>304800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2</xdr:col>
                    <xdr:colOff>9525</xdr:colOff>
                    <xdr:row>18</xdr:row>
                    <xdr:rowOff>0</xdr:rowOff>
                  </from>
                  <to>
                    <xdr:col>2</xdr:col>
                    <xdr:colOff>314325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5</xdr:col>
                    <xdr:colOff>304800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9525</xdr:rowOff>
                  </from>
                  <to>
                    <xdr:col>5</xdr:col>
                    <xdr:colOff>304800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5</xdr:col>
                    <xdr:colOff>0</xdr:colOff>
                    <xdr:row>18</xdr:row>
                    <xdr:rowOff>0</xdr:rowOff>
                  </from>
                  <to>
                    <xdr:col>5</xdr:col>
                    <xdr:colOff>304800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8</xdr:col>
                    <xdr:colOff>9525</xdr:colOff>
                    <xdr:row>13</xdr:row>
                    <xdr:rowOff>190500</xdr:rowOff>
                  </from>
                  <to>
                    <xdr:col>8</xdr:col>
                    <xdr:colOff>314325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6" name="Check Box 23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0</xdr:rowOff>
                  </from>
                  <to>
                    <xdr:col>8</xdr:col>
                    <xdr:colOff>304800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7" name="Drop Down 25">
              <controlPr defaultSize="0" autoLine="0" autoPict="0">
                <anchor moveWithCells="1">
                  <from>
                    <xdr:col>6</xdr:col>
                    <xdr:colOff>0</xdr:colOff>
                    <xdr:row>25</xdr:row>
                    <xdr:rowOff>9525</xdr:rowOff>
                  </from>
                  <to>
                    <xdr:col>7</xdr:col>
                    <xdr:colOff>247650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8" name="Drop Down 26">
              <controlPr defaultSize="0" autoLine="0" autoPict="0">
                <anchor moveWithCells="1">
                  <from>
                    <xdr:col>3</xdr:col>
                    <xdr:colOff>0</xdr:colOff>
                    <xdr:row>62</xdr:row>
                    <xdr:rowOff>0</xdr:rowOff>
                  </from>
                  <to>
                    <xdr:col>4</xdr:col>
                    <xdr:colOff>771525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9" name="Drop Down 27">
              <controlPr defaultSize="0" autoLine="0" autoPict="0">
                <anchor moveWithCells="1">
                  <from>
                    <xdr:col>3</xdr:col>
                    <xdr:colOff>0</xdr:colOff>
                    <xdr:row>64</xdr:row>
                    <xdr:rowOff>0</xdr:rowOff>
                  </from>
                  <to>
                    <xdr:col>4</xdr:col>
                    <xdr:colOff>771525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0" name="Drop Down 28">
              <controlPr defaultSize="0" autoLine="0" autoPict="0">
                <anchor moveWithCells="1">
                  <from>
                    <xdr:col>3</xdr:col>
                    <xdr:colOff>0</xdr:colOff>
                    <xdr:row>66</xdr:row>
                    <xdr:rowOff>9525</xdr:rowOff>
                  </from>
                  <to>
                    <xdr:col>4</xdr:col>
                    <xdr:colOff>771525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1" name="Drop Down 29">
              <controlPr defaultSize="0" autoLine="0" autoPict="0">
                <anchor moveWithCells="1">
                  <from>
                    <xdr:col>9</xdr:col>
                    <xdr:colOff>0</xdr:colOff>
                    <xdr:row>61</xdr:row>
                    <xdr:rowOff>180975</xdr:rowOff>
                  </from>
                  <to>
                    <xdr:col>10</xdr:col>
                    <xdr:colOff>581025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2" name="Drop Down 31">
              <controlPr defaultSize="0" autoLine="0" autoPict="0">
                <anchor moveWithCells="1">
                  <from>
                    <xdr:col>8</xdr:col>
                    <xdr:colOff>600075</xdr:colOff>
                    <xdr:row>64</xdr:row>
                    <xdr:rowOff>0</xdr:rowOff>
                  </from>
                  <to>
                    <xdr:col>10</xdr:col>
                    <xdr:colOff>581025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23" name="Drop Down 35">
              <controlPr defaultSize="0" autoLine="0" autoPict="0">
                <anchor moveWithCells="1">
                  <from>
                    <xdr:col>1</xdr:col>
                    <xdr:colOff>19050</xdr:colOff>
                    <xdr:row>34</xdr:row>
                    <xdr:rowOff>180975</xdr:rowOff>
                  </from>
                  <to>
                    <xdr:col>2</xdr:col>
                    <xdr:colOff>533400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24" name="Check Box 36">
              <controlPr defaultSize="0" autoFill="0" autoLine="0" autoPict="0">
                <anchor moveWithCells="1">
                  <from>
                    <xdr:col>8</xdr:col>
                    <xdr:colOff>266700</xdr:colOff>
                    <xdr:row>18</xdr:row>
                    <xdr:rowOff>0</xdr:rowOff>
                  </from>
                  <to>
                    <xdr:col>8</xdr:col>
                    <xdr:colOff>571500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5" name="Check Box 37">
              <controlPr defaultSize="0" autoFill="0" autoLine="0" autoPict="0">
                <anchor moveWithCells="1">
                  <from>
                    <xdr:col>11</xdr:col>
                    <xdr:colOff>85725</xdr:colOff>
                    <xdr:row>14</xdr:row>
                    <xdr:rowOff>0</xdr:rowOff>
                  </from>
                  <to>
                    <xdr:col>11</xdr:col>
                    <xdr:colOff>390525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6" name="Check Box 38">
              <controlPr defaultSize="0" autoFill="0" autoLine="0" autoPict="0">
                <anchor moveWithCells="1">
                  <from>
                    <xdr:col>11</xdr:col>
                    <xdr:colOff>95250</xdr:colOff>
                    <xdr:row>16</xdr:row>
                    <xdr:rowOff>0</xdr:rowOff>
                  </from>
                  <to>
                    <xdr:col>11</xdr:col>
                    <xdr:colOff>400050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7" name="Drop Down 40">
              <controlPr defaultSize="0" autoLine="0" autoPict="0">
                <anchor moveWithCells="1">
                  <from>
                    <xdr:col>6</xdr:col>
                    <xdr:colOff>0</xdr:colOff>
                    <xdr:row>26</xdr:row>
                    <xdr:rowOff>190500</xdr:rowOff>
                  </from>
                  <to>
                    <xdr:col>7</xdr:col>
                    <xdr:colOff>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8" name="Drop Down 41">
              <controlPr defaultSize="0" autoLine="0" autoPict="0">
                <anchor moveWithCells="1">
                  <from>
                    <xdr:col>5</xdr:col>
                    <xdr:colOff>600075</xdr:colOff>
                    <xdr:row>28</xdr:row>
                    <xdr:rowOff>190500</xdr:rowOff>
                  </from>
                  <to>
                    <xdr:col>7</xdr:col>
                    <xdr:colOff>19050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9" name="Check Box 42">
              <controlPr defaultSize="0" autoFill="0" autoLine="0" autoPict="0">
                <anchor moveWithCells="1">
                  <from>
                    <xdr:col>11</xdr:col>
                    <xdr:colOff>95250</xdr:colOff>
                    <xdr:row>18</xdr:row>
                    <xdr:rowOff>0</xdr:rowOff>
                  </from>
                  <to>
                    <xdr:col>11</xdr:col>
                    <xdr:colOff>400050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0" name="Drop Down 43">
              <controlPr defaultSize="0" autoLine="0" autoPict="0">
                <anchor moveWithCells="1">
                  <from>
                    <xdr:col>9</xdr:col>
                    <xdr:colOff>9525</xdr:colOff>
                    <xdr:row>24</xdr:row>
                    <xdr:rowOff>180975</xdr:rowOff>
                  </from>
                  <to>
                    <xdr:col>9</xdr:col>
                    <xdr:colOff>809625</xdr:colOff>
                    <xdr:row>25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5"/>
  <sheetViews>
    <sheetView workbookViewId="0">
      <selection activeCell="K18" sqref="K18"/>
    </sheetView>
  </sheetViews>
  <sheetFormatPr defaultRowHeight="15" x14ac:dyDescent="0.25"/>
  <cols>
    <col min="1" max="1" width="11.85546875" customWidth="1"/>
    <col min="2" max="2" width="12.28515625" customWidth="1"/>
    <col min="3" max="3" width="13.5703125" customWidth="1"/>
    <col min="4" max="4" width="14.140625" customWidth="1"/>
  </cols>
  <sheetData>
    <row r="2" spans="1:14" x14ac:dyDescent="0.25">
      <c r="A2" s="1" t="s">
        <v>45</v>
      </c>
      <c r="B2" s="1" t="s">
        <v>46</v>
      </c>
      <c r="C2" s="1"/>
      <c r="D2" s="12" t="s">
        <v>41</v>
      </c>
      <c r="E2" s="1"/>
      <c r="F2" s="1"/>
    </row>
    <row r="3" spans="1:14" x14ac:dyDescent="0.25">
      <c r="A3" s="1">
        <f>'SELEÇÃO DE TECNOLOGIA'!$B$44</f>
        <v>1</v>
      </c>
      <c r="B3" s="1">
        <f>'SELEÇÃO DE TECNOLOGIA'!$B$53</f>
        <v>1</v>
      </c>
      <c r="C3" s="2" t="str">
        <f>IF(AND(A3=1,B3=1),F3,IF(AND(A3=1,B3=2),F3,IF(AND(A3=2,B3=1),D3,IF(AND(A3=2,B3=2),D3,F3))))</f>
        <v>-</v>
      </c>
      <c r="D3" s="2" t="s">
        <v>61</v>
      </c>
      <c r="E3" s="1"/>
      <c r="F3" s="2" t="s">
        <v>17</v>
      </c>
    </row>
    <row r="4" spans="1:14" x14ac:dyDescent="0.25">
      <c r="A4" s="1">
        <f>'SELEÇÃO DE TECNOLOGIA'!$B$44</f>
        <v>1</v>
      </c>
      <c r="B4" s="1">
        <f>'SELEÇÃO DE TECNOLOGIA'!$B$53</f>
        <v>1</v>
      </c>
      <c r="C4" s="2" t="str">
        <f t="shared" ref="C4:C5" si="0">IF(AND(A4=1,B4=1),F4,IF(AND(A4=1,B4=2),F4,IF(AND(A4=2,B4=1),D4,IF(AND(A4=2,B4=2),D4,F4))))</f>
        <v>-</v>
      </c>
      <c r="D4" s="2" t="s">
        <v>84</v>
      </c>
      <c r="E4" s="1"/>
      <c r="F4" s="2" t="s">
        <v>17</v>
      </c>
    </row>
    <row r="5" spans="1:14" x14ac:dyDescent="0.25">
      <c r="A5" s="1">
        <f>'SELEÇÃO DE TECNOLOGIA'!$B$44</f>
        <v>1</v>
      </c>
      <c r="B5" s="1">
        <f>'SELEÇÃO DE TECNOLOGIA'!$B$53</f>
        <v>1</v>
      </c>
      <c r="C5" s="2" t="str">
        <f t="shared" si="0"/>
        <v>-</v>
      </c>
      <c r="D5" s="2" t="s">
        <v>85</v>
      </c>
      <c r="E5" s="1"/>
      <c r="F5" s="2" t="s">
        <v>17</v>
      </c>
    </row>
    <row r="6" spans="1:14" x14ac:dyDescent="0.25">
      <c r="A6" s="1"/>
      <c r="B6" s="1"/>
      <c r="C6" s="2"/>
      <c r="D6" s="1"/>
      <c r="E6" s="1"/>
      <c r="F6" s="1"/>
    </row>
    <row r="7" spans="1:14" x14ac:dyDescent="0.25">
      <c r="A7" s="1"/>
      <c r="B7" s="1"/>
      <c r="C7" s="2"/>
      <c r="D7" s="13" t="s">
        <v>42</v>
      </c>
      <c r="E7" s="1"/>
      <c r="F7" s="1"/>
    </row>
    <row r="8" spans="1:14" x14ac:dyDescent="0.25">
      <c r="A8" s="1">
        <f>'SELEÇÃO DE TECNOLOGIA'!$B$44</f>
        <v>1</v>
      </c>
      <c r="B8" s="1">
        <f>'SELEÇÃO DE TECNOLOGIA'!$B$53</f>
        <v>1</v>
      </c>
      <c r="C8" s="2" t="str">
        <f>IF(AND(A8=1,B8=1),F8,IF(AND(A8=1,B8=2),F8,IF(AND(A8=2,B8=1),D8,IF(AND(A8=2,B8=2),D8,F8))))</f>
        <v>-</v>
      </c>
      <c r="D8" s="2" t="s">
        <v>61</v>
      </c>
      <c r="E8" s="1"/>
      <c r="F8" s="2" t="s">
        <v>17</v>
      </c>
    </row>
    <row r="9" spans="1:14" x14ac:dyDescent="0.25">
      <c r="A9" s="1">
        <f>'SELEÇÃO DE TECNOLOGIA'!$B$44</f>
        <v>1</v>
      </c>
      <c r="B9" s="1">
        <f>'SELEÇÃO DE TECNOLOGIA'!$B$53</f>
        <v>1</v>
      </c>
      <c r="C9" s="2" t="str">
        <f t="shared" ref="C9:C10" si="1">IF(AND(A9=1,B9=1),F9,IF(AND(A9=1,B9=2),F9,IF(AND(A9=2,B9=1),D9,IF(AND(A9=2,B9=2),D9,F9))))</f>
        <v>-</v>
      </c>
      <c r="D9" s="2" t="s">
        <v>84</v>
      </c>
      <c r="E9" s="1"/>
      <c r="F9" s="2" t="s">
        <v>17</v>
      </c>
    </row>
    <row r="10" spans="1:14" x14ac:dyDescent="0.25">
      <c r="A10" s="1">
        <f>'SELEÇÃO DE TECNOLOGIA'!$B$44</f>
        <v>1</v>
      </c>
      <c r="B10" s="1">
        <f>'SELEÇÃO DE TECNOLOGIA'!$B$53</f>
        <v>1</v>
      </c>
      <c r="C10" s="2" t="str">
        <f t="shared" si="1"/>
        <v>-</v>
      </c>
      <c r="D10" s="2" t="s">
        <v>85</v>
      </c>
      <c r="E10" s="1"/>
      <c r="F10" s="2" t="s">
        <v>17</v>
      </c>
    </row>
    <row r="11" spans="1:14" x14ac:dyDescent="0.25">
      <c r="A11" s="1"/>
      <c r="B11" s="1"/>
      <c r="C11" s="2"/>
      <c r="D11" s="1"/>
      <c r="E11" s="1"/>
      <c r="F11" s="1"/>
    </row>
    <row r="12" spans="1:14" x14ac:dyDescent="0.25">
      <c r="A12" s="1"/>
      <c r="B12" s="1"/>
      <c r="C12" s="2"/>
      <c r="D12" s="14" t="s">
        <v>44</v>
      </c>
      <c r="E12" s="1"/>
      <c r="F12" s="1"/>
    </row>
    <row r="13" spans="1:14" x14ac:dyDescent="0.25">
      <c r="A13" s="1">
        <f>'SELEÇÃO DE TECNOLOGIA'!$B$44</f>
        <v>1</v>
      </c>
      <c r="B13" s="1">
        <f>'SELEÇÃO DE TECNOLOGIA'!$B$53</f>
        <v>1</v>
      </c>
      <c r="C13" s="2" t="str">
        <f>IF(AND(A13=1,B13=1),D13,IF(AND(A13=1,B13=2),F13,IF(AND(A13=2,B13=1),F13,IF(AND(A13=2,B13=2),F13,F13))))</f>
        <v>≤ 0,1</v>
      </c>
      <c r="D13" s="2" t="s">
        <v>54</v>
      </c>
      <c r="E13" s="1"/>
      <c r="F13" s="2" t="s">
        <v>17</v>
      </c>
    </row>
    <row r="14" spans="1:14" x14ac:dyDescent="0.25">
      <c r="A14" s="1">
        <f>'SELEÇÃO DE TECNOLOGIA'!$B$44</f>
        <v>1</v>
      </c>
      <c r="B14" s="1">
        <f>'SELEÇÃO DE TECNOLOGIA'!$B$53</f>
        <v>1</v>
      </c>
      <c r="C14" s="2" t="str">
        <f t="shared" ref="C14:C15" si="2">IF(AND(A14=1,B14=1),D14,IF(AND(A14=1,B14=2),F14,IF(AND(A14=2,B14=1),F14,IF(AND(A14=2,B14=2),F14,F14))))</f>
        <v>&gt; 0,1 e ≤ 1</v>
      </c>
      <c r="D14" s="2" t="s">
        <v>62</v>
      </c>
      <c r="E14" s="1"/>
      <c r="F14" s="2" t="s">
        <v>17</v>
      </c>
    </row>
    <row r="15" spans="1:14" x14ac:dyDescent="0.25">
      <c r="A15" s="1">
        <f>'SELEÇÃO DE TECNOLOGIA'!$B$44</f>
        <v>1</v>
      </c>
      <c r="B15" s="1">
        <f>'SELEÇÃO DE TECNOLOGIA'!$B$53</f>
        <v>1</v>
      </c>
      <c r="C15" s="2" t="str">
        <f t="shared" si="2"/>
        <v>&gt; 1</v>
      </c>
      <c r="D15" s="2" t="s">
        <v>55</v>
      </c>
      <c r="E15" s="1"/>
      <c r="F15" s="2" t="s">
        <v>17</v>
      </c>
      <c r="G15" s="1"/>
      <c r="H15" s="1"/>
      <c r="I15" s="1"/>
      <c r="J15" s="1"/>
      <c r="K15" s="1"/>
      <c r="L15" s="1"/>
      <c r="M15" s="1"/>
      <c r="N15" s="1"/>
    </row>
    <row r="16" spans="1:14" x14ac:dyDescent="0.25">
      <c r="A16" s="1"/>
      <c r="B16" s="1"/>
      <c r="C16" s="2"/>
      <c r="D16" s="1"/>
      <c r="E16" s="1"/>
      <c r="F16" s="1"/>
    </row>
    <row r="17" spans="1:6" x14ac:dyDescent="0.25">
      <c r="A17" s="1"/>
      <c r="B17" s="1"/>
      <c r="C17" s="2"/>
      <c r="D17" s="15" t="s">
        <v>47</v>
      </c>
      <c r="E17" s="1"/>
      <c r="F17" s="1"/>
    </row>
    <row r="18" spans="1:6" x14ac:dyDescent="0.25">
      <c r="A18" s="1">
        <f>'SELEÇÃO DE TECNOLOGIA'!$B$44</f>
        <v>1</v>
      </c>
      <c r="B18" s="1">
        <f>'SELEÇÃO DE TECNOLOGIA'!$B$53</f>
        <v>1</v>
      </c>
      <c r="C18" s="2" t="str">
        <f>IF(AND(A18=1,B18=1),F18,IF(AND(A18=1,B18=2),F18,IF(AND(A18=2,B18=1),D18,IF(AND(A18=2,B18=2),F18,F18))))</f>
        <v>-</v>
      </c>
      <c r="D18" s="2" t="s">
        <v>63</v>
      </c>
      <c r="E18" s="1"/>
      <c r="F18" s="2" t="s">
        <v>17</v>
      </c>
    </row>
    <row r="19" spans="1:6" x14ac:dyDescent="0.25">
      <c r="A19" s="1">
        <f>'SELEÇÃO DE TECNOLOGIA'!$B$44</f>
        <v>1</v>
      </c>
      <c r="B19" s="1">
        <f>'SELEÇÃO DE TECNOLOGIA'!$B$53</f>
        <v>1</v>
      </c>
      <c r="C19" s="2" t="str">
        <f t="shared" ref="C19:C20" si="3">IF(AND(A19=1,B19=1),F19,IF(AND(A19=1,B19=2),F19,IF(AND(A19=2,B19=1),D19,IF(AND(A19=2,B19=2),F19,F19))))</f>
        <v>-</v>
      </c>
      <c r="D19" s="2" t="s">
        <v>86</v>
      </c>
      <c r="E19" s="1"/>
      <c r="F19" s="2" t="s">
        <v>17</v>
      </c>
    </row>
    <row r="20" spans="1:6" x14ac:dyDescent="0.25">
      <c r="A20" s="1">
        <f>'SELEÇÃO DE TECNOLOGIA'!$B$44</f>
        <v>1</v>
      </c>
      <c r="B20" s="1">
        <f>'SELEÇÃO DE TECNOLOGIA'!$B$53</f>
        <v>1</v>
      </c>
      <c r="C20" s="2" t="str">
        <f t="shared" si="3"/>
        <v>-</v>
      </c>
      <c r="D20" s="2" t="s">
        <v>87</v>
      </c>
      <c r="E20" s="1"/>
      <c r="F20" s="2" t="s">
        <v>17</v>
      </c>
    </row>
    <row r="21" spans="1:6" x14ac:dyDescent="0.25">
      <c r="A21" s="1"/>
      <c r="B21" s="1"/>
      <c r="C21" s="2"/>
      <c r="D21" s="1"/>
      <c r="E21" s="1"/>
      <c r="F21" s="1"/>
    </row>
    <row r="22" spans="1:6" x14ac:dyDescent="0.25">
      <c r="A22" s="1"/>
      <c r="B22" s="1"/>
      <c r="C22" s="2"/>
      <c r="D22" s="16" t="s">
        <v>43</v>
      </c>
      <c r="E22" s="1"/>
      <c r="F22" s="1"/>
    </row>
    <row r="23" spans="1:6" x14ac:dyDescent="0.25">
      <c r="A23" s="1">
        <f>'SELEÇÃO DE TECNOLOGIA'!$B$44</f>
        <v>1</v>
      </c>
      <c r="B23" s="1">
        <f>'SELEÇÃO DE TECNOLOGIA'!$B$53</f>
        <v>1</v>
      </c>
      <c r="C23" s="2" t="str">
        <f>IF(AND(A23=1,B23=1),D23,IF(AND(A23=1,B23=2),F23,IF(AND(A23=2,B23=1),F23,IF(AND(A23=2,B23=2),F23,F23))))</f>
        <v>≤ 0,3</v>
      </c>
      <c r="D23" s="2" t="s">
        <v>51</v>
      </c>
      <c r="E23" s="1"/>
      <c r="F23" s="2" t="s">
        <v>17</v>
      </c>
    </row>
    <row r="24" spans="1:6" x14ac:dyDescent="0.25">
      <c r="A24" s="1">
        <f>'SELEÇÃO DE TECNOLOGIA'!$B$44</f>
        <v>1</v>
      </c>
      <c r="B24" s="1">
        <f>'SELEÇÃO DE TECNOLOGIA'!$B$53</f>
        <v>1</v>
      </c>
      <c r="C24" s="2" t="str">
        <f t="shared" ref="C24:C25" si="4">IF(AND(A24=1,B24=1),D24,IF(AND(A24=1,B24=2),F24,IF(AND(A24=2,B24=1),F24,IF(AND(A24=2,B24=2),F24,F24))))</f>
        <v>&gt;0,3 e ≤ 5</v>
      </c>
      <c r="D24" s="2" t="s">
        <v>52</v>
      </c>
      <c r="E24" s="1"/>
      <c r="F24" s="2" t="s">
        <v>17</v>
      </c>
    </row>
    <row r="25" spans="1:6" x14ac:dyDescent="0.25">
      <c r="A25" s="1">
        <f>'SELEÇÃO DE TECNOLOGIA'!$B$44</f>
        <v>1</v>
      </c>
      <c r="B25" s="1">
        <f>'SELEÇÃO DE TECNOLOGIA'!$B$53</f>
        <v>1</v>
      </c>
      <c r="C25" s="2" t="str">
        <f t="shared" si="4"/>
        <v>&gt; 5</v>
      </c>
      <c r="D25" s="2" t="s">
        <v>50</v>
      </c>
      <c r="E25" s="1"/>
      <c r="F25" s="2" t="s">
        <v>17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"/>
  <sheetViews>
    <sheetView workbookViewId="0">
      <selection activeCell="C13" sqref="C13"/>
    </sheetView>
  </sheetViews>
  <sheetFormatPr defaultRowHeight="15" x14ac:dyDescent="0.25"/>
  <cols>
    <col min="1" max="1" width="11.85546875" customWidth="1"/>
    <col min="2" max="2" width="12" customWidth="1"/>
    <col min="3" max="3" width="6.85546875" customWidth="1"/>
    <col min="5" max="5" width="11.42578125" customWidth="1"/>
    <col min="6" max="6" width="8" customWidth="1"/>
    <col min="7" max="7" width="7.140625" customWidth="1"/>
    <col min="8" max="8" width="11.5703125" customWidth="1"/>
    <col min="9" max="9" width="12.7109375" customWidth="1"/>
  </cols>
  <sheetData>
    <row r="2" spans="1:11" x14ac:dyDescent="0.25">
      <c r="A2" s="1" t="s">
        <v>92</v>
      </c>
      <c r="E2" s="1" t="s">
        <v>93</v>
      </c>
      <c r="I2" s="1" t="s">
        <v>96</v>
      </c>
    </row>
    <row r="4" spans="1:11" x14ac:dyDescent="0.25">
      <c r="A4" s="1" t="s">
        <v>92</v>
      </c>
      <c r="E4" s="1" t="s">
        <v>94</v>
      </c>
      <c r="I4" s="1" t="s">
        <v>96</v>
      </c>
    </row>
    <row r="6" spans="1:11" x14ac:dyDescent="0.25">
      <c r="A6" s="1" t="s">
        <v>92</v>
      </c>
      <c r="E6" s="1" t="s">
        <v>94</v>
      </c>
      <c r="I6" s="84" t="s">
        <v>48</v>
      </c>
      <c r="J6" s="84"/>
      <c r="K6" s="84"/>
    </row>
    <row r="8" spans="1:11" x14ac:dyDescent="0.25">
      <c r="A8" s="1" t="s">
        <v>93</v>
      </c>
      <c r="E8" s="1" t="s">
        <v>95</v>
      </c>
      <c r="I8" s="2" t="s">
        <v>17</v>
      </c>
    </row>
    <row r="10" spans="1:11" x14ac:dyDescent="0.25">
      <c r="A10" s="1" t="s">
        <v>93</v>
      </c>
      <c r="E10" s="1" t="s">
        <v>96</v>
      </c>
    </row>
    <row r="12" spans="1:11" x14ac:dyDescent="0.25">
      <c r="A12" s="1" t="s">
        <v>45</v>
      </c>
      <c r="B12" s="1" t="s">
        <v>46</v>
      </c>
      <c r="C12" s="1" t="s">
        <v>0</v>
      </c>
      <c r="D12" s="1" t="s">
        <v>41</v>
      </c>
      <c r="E12" s="1" t="s">
        <v>42</v>
      </c>
      <c r="F12" s="1" t="s">
        <v>53</v>
      </c>
      <c r="G12" s="1" t="s">
        <v>43</v>
      </c>
      <c r="H12" s="1" t="s">
        <v>44</v>
      </c>
    </row>
    <row r="13" spans="1:11" x14ac:dyDescent="0.25">
      <c r="A13">
        <f>'SELEÇÃO DE TECNOLOGIA'!B44</f>
        <v>1</v>
      </c>
      <c r="B13">
        <f>'SELEÇÃO DE TECNOLOGIA'!B53</f>
        <v>1</v>
      </c>
      <c r="C13" t="e">
        <f>'SELEÇÃO DE TECNOLOGIA'!#REF!</f>
        <v>#REF!</v>
      </c>
      <c r="D13">
        <f>'SELEÇÃO DE TECNOLOGIA'!D63</f>
        <v>3</v>
      </c>
      <c r="E13">
        <f>'SELEÇÃO DE TECNOLOGIA'!D65</f>
        <v>2</v>
      </c>
      <c r="F13">
        <f>'SELEÇÃO DE TECNOLOGIA'!D67</f>
        <v>2</v>
      </c>
      <c r="G13">
        <f>'SELEÇÃO DE TECNOLOGIA'!J63</f>
        <v>1</v>
      </c>
      <c r="H13">
        <f>'SELEÇÃO DE TECNOLOGIA'!J65</f>
        <v>1</v>
      </c>
    </row>
  </sheetData>
  <mergeCells count="1">
    <mergeCell ref="I6:K6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workbookViewId="0">
      <selection activeCell="N14" sqref="N14"/>
    </sheetView>
  </sheetViews>
  <sheetFormatPr defaultRowHeight="15" x14ac:dyDescent="0.25"/>
  <cols>
    <col min="2" max="2" width="19.140625" customWidth="1"/>
    <col min="3" max="3" width="16.85546875" customWidth="1"/>
    <col min="6" max="6" width="6.140625" customWidth="1"/>
    <col min="8" max="8" width="14.85546875" customWidth="1"/>
    <col min="9" max="9" width="11.42578125" customWidth="1"/>
    <col min="10" max="10" width="14.85546875" customWidth="1"/>
    <col min="12" max="12" width="14.85546875" customWidth="1"/>
    <col min="14" max="14" width="20.5703125" customWidth="1"/>
  </cols>
  <sheetData>
    <row r="1" spans="1:15" x14ac:dyDescent="0.25">
      <c r="A1" s="85" t="s">
        <v>14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7"/>
      <c r="M1" s="88"/>
    </row>
    <row r="2" spans="1:15" x14ac:dyDescent="0.25">
      <c r="A2" s="3"/>
      <c r="B2" s="20" t="s">
        <v>0</v>
      </c>
      <c r="C2" s="21"/>
      <c r="D2" s="21" t="s">
        <v>1</v>
      </c>
      <c r="E2" s="21" t="s">
        <v>77</v>
      </c>
      <c r="F2" s="22" t="s">
        <v>2</v>
      </c>
      <c r="G2" s="22"/>
      <c r="H2" s="21" t="s">
        <v>7</v>
      </c>
      <c r="I2" s="21" t="s">
        <v>75</v>
      </c>
      <c r="J2" s="21" t="s">
        <v>98</v>
      </c>
      <c r="K2" s="21" t="s">
        <v>76</v>
      </c>
      <c r="L2" s="6" t="s">
        <v>0</v>
      </c>
      <c r="M2" s="3"/>
    </row>
    <row r="3" spans="1:15" ht="17.25" x14ac:dyDescent="0.25">
      <c r="A3" s="3">
        <v>1</v>
      </c>
      <c r="B3" s="23" t="s">
        <v>57</v>
      </c>
      <c r="C3" s="23"/>
      <c r="D3" s="23" t="s">
        <v>5</v>
      </c>
      <c r="E3" s="23" t="s">
        <v>78</v>
      </c>
      <c r="F3" s="23" t="s">
        <v>3</v>
      </c>
      <c r="G3" s="23"/>
      <c r="H3" s="23" t="s">
        <v>8</v>
      </c>
      <c r="I3" s="23" t="s">
        <v>80</v>
      </c>
      <c r="J3" s="23" t="s">
        <v>99</v>
      </c>
      <c r="K3" s="23" t="s">
        <v>82</v>
      </c>
      <c r="L3" s="100" t="s">
        <v>66</v>
      </c>
      <c r="M3" s="99"/>
      <c r="N3" s="99"/>
      <c r="O3" s="99"/>
    </row>
    <row r="4" spans="1:15" ht="17.25" x14ac:dyDescent="0.25">
      <c r="A4" s="3">
        <v>2</v>
      </c>
      <c r="B4" s="23" t="s">
        <v>28</v>
      </c>
      <c r="C4" s="23"/>
      <c r="D4" s="23" t="s">
        <v>6</v>
      </c>
      <c r="E4" s="23" t="s">
        <v>79</v>
      </c>
      <c r="F4" s="23" t="s">
        <v>4</v>
      </c>
      <c r="G4" s="23"/>
      <c r="H4" s="23" t="s">
        <v>9</v>
      </c>
      <c r="I4" s="23" t="s">
        <v>81</v>
      </c>
      <c r="J4" s="23" t="s">
        <v>100</v>
      </c>
      <c r="K4" s="23" t="s">
        <v>55</v>
      </c>
      <c r="L4" s="100"/>
      <c r="M4" s="99"/>
      <c r="N4" s="99"/>
      <c r="O4" s="99"/>
    </row>
    <row r="5" spans="1:15" x14ac:dyDescent="0.25">
      <c r="A5" s="3">
        <v>3</v>
      </c>
      <c r="B5" s="4"/>
      <c r="C5" s="4"/>
      <c r="D5" s="4"/>
      <c r="E5" s="4"/>
      <c r="F5" s="4"/>
      <c r="G5" s="4"/>
      <c r="H5" s="4"/>
      <c r="I5" s="4"/>
      <c r="J5" s="4"/>
      <c r="K5" s="3"/>
      <c r="L5" s="99" t="s">
        <v>66</v>
      </c>
      <c r="M5" s="99"/>
      <c r="N5" s="99"/>
      <c r="O5" s="99"/>
    </row>
    <row r="6" spans="1:15" x14ac:dyDescent="0.25">
      <c r="A6" s="3">
        <v>4</v>
      </c>
      <c r="C6" s="5"/>
      <c r="D6" s="5"/>
      <c r="E6" s="5"/>
      <c r="F6" s="5"/>
      <c r="G6" s="4"/>
      <c r="H6" s="4"/>
      <c r="I6" s="4"/>
      <c r="J6" s="4"/>
      <c r="K6" s="3"/>
      <c r="L6" s="99"/>
      <c r="M6" s="99"/>
      <c r="N6" s="99"/>
      <c r="O6" s="99"/>
    </row>
    <row r="7" spans="1:15" ht="15.75" x14ac:dyDescent="0.25">
      <c r="A7" s="3"/>
      <c r="B7" s="3"/>
      <c r="C7" s="90" t="s">
        <v>15</v>
      </c>
      <c r="D7" s="91"/>
      <c r="E7" s="91"/>
      <c r="F7" s="92"/>
      <c r="G7" s="3" t="s">
        <v>32</v>
      </c>
      <c r="H7" s="6" t="b">
        <v>1</v>
      </c>
      <c r="I7" s="3" t="s">
        <v>34</v>
      </c>
      <c r="J7" s="6" t="b">
        <v>1</v>
      </c>
      <c r="K7" s="3" t="s">
        <v>37</v>
      </c>
      <c r="L7" s="6" t="b">
        <v>1</v>
      </c>
      <c r="M7" s="3" t="s">
        <v>71</v>
      </c>
      <c r="N7" s="19" t="b">
        <v>1</v>
      </c>
    </row>
    <row r="8" spans="1:15" ht="15.75" x14ac:dyDescent="0.25">
      <c r="A8" s="3"/>
      <c r="B8" s="3"/>
      <c r="C8" s="93"/>
      <c r="D8" s="94"/>
      <c r="E8" s="94"/>
      <c r="F8" s="95"/>
      <c r="G8" s="3" t="s">
        <v>38</v>
      </c>
      <c r="H8" s="6" t="b">
        <v>1</v>
      </c>
      <c r="I8" s="3" t="s">
        <v>35</v>
      </c>
      <c r="J8" s="6" t="b">
        <v>1</v>
      </c>
      <c r="K8" s="3" t="s">
        <v>13</v>
      </c>
      <c r="L8" s="6" t="b">
        <v>1</v>
      </c>
      <c r="M8" s="3" t="s">
        <v>72</v>
      </c>
      <c r="N8" s="19" t="b">
        <v>1</v>
      </c>
    </row>
    <row r="9" spans="1:15" ht="15.75" x14ac:dyDescent="0.25">
      <c r="A9" s="3"/>
      <c r="B9" s="3"/>
      <c r="C9" s="96"/>
      <c r="D9" s="97"/>
      <c r="E9" s="97"/>
      <c r="F9" s="98"/>
      <c r="G9" s="3" t="s">
        <v>33</v>
      </c>
      <c r="H9" s="6" t="b">
        <v>1</v>
      </c>
      <c r="I9" s="3" t="s">
        <v>36</v>
      </c>
      <c r="J9" s="6" t="b">
        <v>1</v>
      </c>
      <c r="K9" s="3" t="s">
        <v>65</v>
      </c>
      <c r="L9" s="6" t="b">
        <v>1</v>
      </c>
      <c r="M9" s="3" t="s">
        <v>74</v>
      </c>
      <c r="N9" s="19" t="b">
        <v>1</v>
      </c>
    </row>
    <row r="10" spans="1:15" x14ac:dyDescent="0.25">
      <c r="A10" s="3"/>
      <c r="B10" s="3"/>
      <c r="C10" s="90" t="s">
        <v>16</v>
      </c>
      <c r="D10" s="91"/>
      <c r="E10" s="92"/>
      <c r="F10" s="6"/>
      <c r="G10" s="3"/>
      <c r="H10" s="3"/>
      <c r="I10" s="3"/>
      <c r="J10" s="3"/>
      <c r="K10" s="3"/>
      <c r="L10" s="3"/>
      <c r="M10" s="3"/>
    </row>
    <row r="11" spans="1:15" x14ac:dyDescent="0.25">
      <c r="A11" s="3"/>
      <c r="B11" s="3"/>
      <c r="C11" s="93"/>
      <c r="D11" s="94"/>
      <c r="E11" s="95"/>
      <c r="F11" s="3"/>
      <c r="G11" s="3"/>
      <c r="H11" s="3" t="s">
        <v>67</v>
      </c>
      <c r="I11" s="3"/>
      <c r="J11" s="3"/>
      <c r="K11" s="3"/>
      <c r="L11" s="3"/>
      <c r="M11" s="3"/>
    </row>
    <row r="12" spans="1:15" x14ac:dyDescent="0.25">
      <c r="A12" s="3"/>
      <c r="B12" s="3"/>
      <c r="C12" s="96"/>
      <c r="D12" s="97"/>
      <c r="E12" s="98"/>
      <c r="F12" s="3"/>
      <c r="G12" s="3"/>
      <c r="H12" s="3" t="s">
        <v>68</v>
      </c>
      <c r="I12" s="3"/>
      <c r="J12" s="3"/>
      <c r="K12" s="3"/>
      <c r="L12" s="3"/>
      <c r="M12" s="3"/>
    </row>
    <row r="13" spans="1:15" x14ac:dyDescent="0.25">
      <c r="A13" s="3"/>
      <c r="B13" s="3"/>
      <c r="C13" s="7"/>
      <c r="D13" s="7"/>
      <c r="E13" s="7"/>
      <c r="F13" s="3"/>
      <c r="G13" s="3"/>
      <c r="H13" s="3"/>
      <c r="I13" s="3"/>
      <c r="J13" s="3"/>
      <c r="K13" s="3"/>
      <c r="L13" s="3"/>
      <c r="M13" s="3"/>
      <c r="N13" s="1"/>
    </row>
    <row r="14" spans="1:15" x14ac:dyDescent="0.25">
      <c r="A14" s="85" t="s">
        <v>18</v>
      </c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8"/>
      <c r="N14" s="1"/>
    </row>
    <row r="15" spans="1:15" x14ac:dyDescent="0.25">
      <c r="A15" s="3"/>
      <c r="B15" s="3"/>
      <c r="C15" s="7"/>
      <c r="D15" s="7"/>
      <c r="E15" s="7"/>
      <c r="F15" s="3"/>
      <c r="G15" s="3"/>
      <c r="H15" s="3"/>
      <c r="I15" s="3"/>
      <c r="J15" s="3"/>
      <c r="K15" s="3"/>
      <c r="L15" s="3"/>
      <c r="M15" s="3"/>
      <c r="N15" s="1"/>
    </row>
    <row r="16" spans="1:15" x14ac:dyDescent="0.25">
      <c r="A16" s="3"/>
      <c r="B16" s="3"/>
      <c r="C16" s="7"/>
      <c r="D16" s="7"/>
      <c r="E16" s="7"/>
      <c r="F16" s="3"/>
      <c r="G16" s="3"/>
      <c r="H16" s="3"/>
      <c r="I16" s="3"/>
      <c r="J16" s="3"/>
      <c r="K16" s="3"/>
      <c r="L16" s="3"/>
      <c r="M16" s="3"/>
      <c r="N16" s="1"/>
    </row>
    <row r="17" spans="1:13" x14ac:dyDescent="0.25">
      <c r="A17" s="3">
        <v>1</v>
      </c>
      <c r="B17" s="3" t="s">
        <v>20</v>
      </c>
      <c r="C17" s="3"/>
      <c r="D17" s="3"/>
      <c r="E17" s="90" t="s">
        <v>29</v>
      </c>
      <c r="F17" s="91"/>
      <c r="G17" s="91"/>
      <c r="H17" s="92"/>
      <c r="I17" s="3"/>
      <c r="J17" s="90" t="s">
        <v>22</v>
      </c>
      <c r="K17" s="91"/>
      <c r="L17" s="91"/>
      <c r="M17" s="92"/>
    </row>
    <row r="18" spans="1:13" x14ac:dyDescent="0.25">
      <c r="A18" s="3">
        <v>2</v>
      </c>
      <c r="B18" s="3" t="s">
        <v>21</v>
      </c>
      <c r="C18" s="3"/>
      <c r="D18" s="3"/>
      <c r="E18" s="93"/>
      <c r="F18" s="94"/>
      <c r="G18" s="94"/>
      <c r="H18" s="95"/>
      <c r="I18" s="3"/>
      <c r="J18" s="93"/>
      <c r="K18" s="94"/>
      <c r="L18" s="94"/>
      <c r="M18" s="95"/>
    </row>
    <row r="19" spans="1:13" x14ac:dyDescent="0.25">
      <c r="A19" s="3"/>
      <c r="B19" s="3"/>
      <c r="C19" s="3"/>
      <c r="D19" s="3"/>
      <c r="E19" s="93"/>
      <c r="F19" s="94"/>
      <c r="G19" s="94"/>
      <c r="H19" s="95"/>
      <c r="I19" s="3"/>
      <c r="J19" s="93"/>
      <c r="K19" s="94"/>
      <c r="L19" s="94"/>
      <c r="M19" s="95"/>
    </row>
    <row r="20" spans="1:13" x14ac:dyDescent="0.25">
      <c r="A20" s="3"/>
      <c r="B20" s="3"/>
      <c r="C20" s="3"/>
      <c r="D20" s="3"/>
      <c r="E20" s="96"/>
      <c r="F20" s="97"/>
      <c r="G20" s="97"/>
      <c r="H20" s="98"/>
      <c r="I20" s="3"/>
      <c r="J20" s="96"/>
      <c r="K20" s="97"/>
      <c r="L20" s="97"/>
      <c r="M20" s="98"/>
    </row>
    <row r="21" spans="1:13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x14ac:dyDescent="0.25">
      <c r="A22" s="85" t="s">
        <v>23</v>
      </c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8"/>
    </row>
    <row r="23" spans="1:13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x14ac:dyDescent="0.25">
      <c r="A24" s="3">
        <f>'SELEÇÃO DE TECNOLOGIA'!B44</f>
        <v>1</v>
      </c>
      <c r="B24" s="8" t="str">
        <f>IF(A24=1,D24,C24)</f>
        <v>Poço</v>
      </c>
      <c r="C24" s="3" t="s">
        <v>26</v>
      </c>
      <c r="D24" s="8" t="s">
        <v>24</v>
      </c>
      <c r="E24" s="3"/>
      <c r="F24" s="89" t="s">
        <v>58</v>
      </c>
      <c r="G24" s="89"/>
      <c r="H24" s="89"/>
      <c r="I24" s="89"/>
      <c r="J24" s="89"/>
      <c r="K24" s="3"/>
      <c r="L24" s="3"/>
      <c r="M24" s="3"/>
    </row>
    <row r="25" spans="1:13" x14ac:dyDescent="0.25">
      <c r="A25" s="3">
        <f>'SELEÇÃO DE TECNOLOGIA'!B44</f>
        <v>1</v>
      </c>
      <c r="B25" s="8" t="str">
        <f>IF(A25=1,D25,C25)</f>
        <v>-</v>
      </c>
      <c r="C25" s="3" t="s">
        <v>25</v>
      </c>
      <c r="D25" s="8" t="s">
        <v>17</v>
      </c>
      <c r="E25" s="3"/>
      <c r="F25" s="89"/>
      <c r="G25" s="89"/>
      <c r="H25" s="89"/>
      <c r="I25" s="89"/>
      <c r="J25" s="89"/>
      <c r="K25" s="3"/>
      <c r="L25" s="3"/>
      <c r="M25" s="3"/>
    </row>
    <row r="26" spans="1:13" x14ac:dyDescent="0.25">
      <c r="B26" s="1">
        <f>'SELEÇÃO DE TECNOLOGIA'!B53</f>
        <v>1</v>
      </c>
      <c r="F26" s="89"/>
      <c r="G26" s="89"/>
      <c r="H26" s="89"/>
      <c r="I26" s="89"/>
      <c r="J26" s="89"/>
    </row>
    <row r="27" spans="1:13" x14ac:dyDescent="0.25">
      <c r="B27" s="1">
        <f>'SELEÇÃO DE TECNOLOGIA'!B53</f>
        <v>1</v>
      </c>
      <c r="D27" s="2" t="s">
        <v>17</v>
      </c>
      <c r="F27" s="89"/>
      <c r="G27" s="89"/>
      <c r="H27" s="89"/>
      <c r="I27" s="89"/>
      <c r="J27" s="89"/>
    </row>
    <row r="28" spans="1:13" x14ac:dyDescent="0.25">
      <c r="E28" s="1" t="str">
        <f>IF(AND(A24=1,B26=1),B29,IF(AND(A24=1,B26=2),B29,IF(AND(A24=2,B26=1),F29,IF(AND(A24=2,B26=2),F24,B27))))</f>
        <v>POÇO</v>
      </c>
    </row>
    <row r="29" spans="1:13" x14ac:dyDescent="0.25">
      <c r="B29" s="89" t="s">
        <v>60</v>
      </c>
      <c r="C29" s="89"/>
      <c r="D29" s="89"/>
      <c r="F29" s="89" t="s">
        <v>59</v>
      </c>
      <c r="G29" s="89"/>
      <c r="H29" s="89"/>
      <c r="I29" s="89"/>
      <c r="J29" s="89"/>
    </row>
    <row r="30" spans="1:13" x14ac:dyDescent="0.25">
      <c r="B30" s="89"/>
      <c r="C30" s="89"/>
      <c r="D30" s="89"/>
      <c r="F30" s="89"/>
      <c r="G30" s="89"/>
      <c r="H30" s="89"/>
      <c r="I30" s="89"/>
      <c r="J30" s="89"/>
    </row>
    <row r="31" spans="1:13" x14ac:dyDescent="0.25">
      <c r="B31" s="89"/>
      <c r="C31" s="89"/>
      <c r="D31" s="89"/>
      <c r="F31" s="89"/>
      <c r="G31" s="89"/>
      <c r="H31" s="89"/>
      <c r="I31" s="89"/>
      <c r="J31" s="89"/>
    </row>
    <row r="32" spans="1:13" x14ac:dyDescent="0.25">
      <c r="B32" s="89"/>
      <c r="C32" s="89"/>
      <c r="D32" s="89"/>
      <c r="F32" s="89"/>
      <c r="G32" s="89"/>
      <c r="H32" s="89"/>
      <c r="I32" s="89"/>
      <c r="J32" s="89"/>
    </row>
    <row r="34" spans="1:13" ht="18" x14ac:dyDescent="0.25">
      <c r="A34" s="102" t="s">
        <v>30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4"/>
    </row>
    <row r="36" spans="1:13" ht="18.75" x14ac:dyDescent="0.25">
      <c r="A36">
        <v>1</v>
      </c>
      <c r="B36" s="9" t="s">
        <v>31</v>
      </c>
    </row>
    <row r="37" spans="1:13" ht="18.75" x14ac:dyDescent="0.25">
      <c r="A37">
        <v>2</v>
      </c>
      <c r="B37" s="10" t="s">
        <v>83</v>
      </c>
    </row>
    <row r="38" spans="1:13" ht="15.75" x14ac:dyDescent="0.25">
      <c r="A38">
        <v>3</v>
      </c>
      <c r="B38" s="11" t="s">
        <v>97</v>
      </c>
    </row>
    <row r="40" spans="1:13" x14ac:dyDescent="0.25">
      <c r="A40" s="85" t="s">
        <v>69</v>
      </c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8"/>
    </row>
    <row r="42" spans="1:13" x14ac:dyDescent="0.25">
      <c r="B42" s="101" t="s">
        <v>70</v>
      </c>
      <c r="C42" s="101"/>
      <c r="D42" s="101"/>
      <c r="E42" s="101"/>
      <c r="F42" s="101"/>
    </row>
  </sheetData>
  <mergeCells count="15">
    <mergeCell ref="A40:M40"/>
    <mergeCell ref="B42:F42"/>
    <mergeCell ref="A34:M34"/>
    <mergeCell ref="C10:E12"/>
    <mergeCell ref="C7:F9"/>
    <mergeCell ref="J17:M20"/>
    <mergeCell ref="A1:M1"/>
    <mergeCell ref="A14:M14"/>
    <mergeCell ref="A22:M22"/>
    <mergeCell ref="F24:J27"/>
    <mergeCell ref="F29:J32"/>
    <mergeCell ref="B29:D32"/>
    <mergeCell ref="E17:H20"/>
    <mergeCell ref="L5:O6"/>
    <mergeCell ref="L3:O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1" sqref="H11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SELEÇÃO DE TECNOLOGIA</vt:lpstr>
      <vt:lpstr>QUALIDADE DA ÁGUA</vt:lpstr>
      <vt:lpstr>ETA'S PADRÕES</vt:lpstr>
      <vt:lpstr>INFORMAÇÕES</vt:lpstr>
      <vt:lpstr>Plan1</vt:lpstr>
      <vt:lpstr>Plan2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Fernando Victor</cp:lastModifiedBy>
  <dcterms:created xsi:type="dcterms:W3CDTF">2010-05-14T16:52:27Z</dcterms:created>
  <dcterms:modified xsi:type="dcterms:W3CDTF">2020-03-10T19:18:11Z</dcterms:modified>
</cp:coreProperties>
</file>